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995" windowHeight="7935" activeTab="1"/>
  </bookViews>
  <sheets>
    <sheet name="Погонаж" sheetId="1" r:id="rId1"/>
    <sheet name="ПИЛОМАТЕРИАЛ" sheetId="2" r:id="rId2"/>
  </sheets>
  <calcPr calcId="125725"/>
  <customWorkbookViews>
    <customWorkbookView name="Admin - Личное представление" guid="{B5557BB5-C4C8-4460-AA19-060633E9D1F9}" mergeInterval="0" personalView="1" maximized="1" xWindow="1" yWindow="1" windowWidth="1362" windowHeight="543" activeSheetId="1"/>
  </customWorkbookViews>
</workbook>
</file>

<file path=xl/calcChain.xml><?xml version="1.0" encoding="utf-8"?>
<calcChain xmlns="http://schemas.openxmlformats.org/spreadsheetml/2006/main">
  <c r="AR39" i="1"/>
  <c r="AR37"/>
  <c r="AR35"/>
  <c r="AP48"/>
  <c r="AP46"/>
  <c r="AP39"/>
  <c r="AP37"/>
  <c r="AP35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R7"/>
  <c r="AP7"/>
  <c r="AI76"/>
  <c r="AI77"/>
  <c r="AI78"/>
  <c r="AI79"/>
  <c r="AI80"/>
  <c r="AI81"/>
  <c r="AI82"/>
  <c r="AI83"/>
  <c r="AI84"/>
  <c r="AI85"/>
  <c r="AI86"/>
  <c r="AI87"/>
  <c r="AI88"/>
  <c r="AG76"/>
  <c r="AG77"/>
  <c r="AG78"/>
  <c r="AG79"/>
  <c r="AG80"/>
  <c r="AG81"/>
  <c r="AG82"/>
  <c r="AG83"/>
  <c r="AG84"/>
  <c r="AG85"/>
  <c r="AG86"/>
  <c r="AG87"/>
  <c r="AG88"/>
  <c r="AI75"/>
  <c r="AG75"/>
  <c r="AI56"/>
  <c r="AI57"/>
  <c r="AI58"/>
  <c r="AI59"/>
  <c r="AI60"/>
  <c r="AI61"/>
  <c r="AI62"/>
  <c r="AI63"/>
  <c r="AI64"/>
  <c r="AI65"/>
  <c r="AI66"/>
  <c r="AI67"/>
  <c r="AI68"/>
  <c r="AI55"/>
  <c r="AG56"/>
  <c r="AG57"/>
  <c r="AG58"/>
  <c r="AG59"/>
  <c r="AG60"/>
  <c r="AG61"/>
  <c r="AG62"/>
  <c r="AG63"/>
  <c r="AG64"/>
  <c r="AG65"/>
  <c r="AG66"/>
  <c r="AG67"/>
  <c r="AG68"/>
  <c r="AG55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G7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55"/>
  <c r="Z8"/>
  <c r="Z9"/>
  <c r="Z10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8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55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7"/>
  <c r="H9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3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7"/>
  <c r="AH76"/>
  <c r="AH77"/>
  <c r="AH78"/>
  <c r="AH79"/>
  <c r="AH80"/>
  <c r="AH81"/>
  <c r="AH82"/>
  <c r="AH83"/>
  <c r="AH84"/>
  <c r="AH85"/>
  <c r="AH86"/>
  <c r="AH87"/>
  <c r="AH88"/>
  <c r="AH75"/>
  <c r="AH56"/>
  <c r="AH57"/>
  <c r="AH58"/>
  <c r="AH59"/>
  <c r="AH60"/>
  <c r="AH61"/>
  <c r="AH62"/>
  <c r="AH63"/>
  <c r="AH64"/>
  <c r="AH65"/>
  <c r="AH66"/>
  <c r="AH67"/>
  <c r="AH68"/>
  <c r="AH55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7"/>
  <c r="AI7" s="1"/>
  <c r="AI49" s="1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55"/>
  <c r="Y8"/>
  <c r="Y9"/>
  <c r="Y10"/>
  <c r="Y11"/>
  <c r="Z11" s="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Z47" s="1"/>
  <c r="Y48"/>
  <c r="Y7"/>
  <c r="Z7" s="1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Q93" s="1"/>
  <c r="P7"/>
  <c r="Q7" s="1"/>
  <c r="G8"/>
  <c r="H8" s="1"/>
  <c r="G9"/>
  <c r="G10"/>
  <c r="H10" s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H92" s="1"/>
  <c r="G93"/>
  <c r="G7"/>
  <c r="H7" s="1"/>
  <c r="Y49"/>
  <c r="AH89"/>
  <c r="AQ28"/>
  <c r="AQ48"/>
  <c r="AR48" s="1"/>
  <c r="AQ46"/>
  <c r="AQ49" s="1"/>
  <c r="AQ39"/>
  <c r="AQ37"/>
  <c r="AQ35"/>
  <c r="AI69" l="1"/>
  <c r="AR40"/>
  <c r="Z97"/>
  <c r="AR28"/>
  <c r="AI89"/>
  <c r="H94"/>
  <c r="Z49"/>
  <c r="AR46"/>
  <c r="AR49" s="1"/>
  <c r="AH49"/>
  <c r="Q94"/>
  <c r="AQ40"/>
  <c r="AH69"/>
  <c r="Y97"/>
  <c r="G94"/>
  <c r="P94"/>
  <c r="G101" l="1"/>
  <c r="G103" s="1"/>
</calcChain>
</file>

<file path=xl/sharedStrings.xml><?xml version="1.0" encoding="utf-8"?>
<sst xmlns="http://schemas.openxmlformats.org/spreadsheetml/2006/main" count="147" uniqueCount="44">
  <si>
    <t>№п/п</t>
  </si>
  <si>
    <t>Сорт</t>
  </si>
  <si>
    <t>Цена</t>
  </si>
  <si>
    <t>А</t>
  </si>
  <si>
    <t>В</t>
  </si>
  <si>
    <t>А-В</t>
  </si>
  <si>
    <t>АВ</t>
  </si>
  <si>
    <t>Размеры, м. кв.</t>
  </si>
  <si>
    <t>Кол-во, пач.</t>
  </si>
  <si>
    <t>Стоимость</t>
  </si>
  <si>
    <t>экстра</t>
  </si>
  <si>
    <t>Галтель 35*35</t>
  </si>
  <si>
    <t>Плинтус 45*45</t>
  </si>
  <si>
    <t>Наличник 70*16</t>
  </si>
  <si>
    <t>Уголок 26*26</t>
  </si>
  <si>
    <t>Грибок 26*26</t>
  </si>
  <si>
    <t>Нащельник 40*12</t>
  </si>
  <si>
    <t>Стеновой паркет Липа</t>
  </si>
  <si>
    <t>Экстра</t>
  </si>
  <si>
    <t>Стеновой паркет Хвоя</t>
  </si>
  <si>
    <t>1 м кв.</t>
  </si>
  <si>
    <t>Полог ЛИПА 90*26</t>
  </si>
  <si>
    <t>Евровагонка ЛИПА 96*16</t>
  </si>
  <si>
    <t>Общая сумма заказа</t>
  </si>
  <si>
    <t>=</t>
  </si>
  <si>
    <t>Заказчик:</t>
  </si>
  <si>
    <t>Дата заявки:</t>
  </si>
  <si>
    <t>Город доставки:</t>
  </si>
  <si>
    <t>Сумма:</t>
  </si>
  <si>
    <t>КУРС $ к Руб.:</t>
  </si>
  <si>
    <t>Цена в $</t>
  </si>
  <si>
    <t>Стоимость в $</t>
  </si>
  <si>
    <t>Наименование</t>
  </si>
  <si>
    <t>Доска обрезная естеств. Вл.</t>
  </si>
  <si>
    <t>Доска обрезная  Вл. 16-18%</t>
  </si>
  <si>
    <t>Доска обрезная строганная</t>
  </si>
  <si>
    <t>АБ</t>
  </si>
  <si>
    <t>13000 руб</t>
  </si>
  <si>
    <t>16000 руб</t>
  </si>
  <si>
    <t>9500 руб</t>
  </si>
  <si>
    <t>Половая рейка</t>
  </si>
  <si>
    <t>Имитация бруса</t>
  </si>
  <si>
    <t>Имитация бревна</t>
  </si>
  <si>
    <t>Цены указаны за наличный расчёт без стоимости доставки</t>
  </si>
</sst>
</file>

<file path=xl/styles.xml><?xml version="1.0" encoding="utf-8"?>
<styleSheet xmlns="http://schemas.openxmlformats.org/spreadsheetml/2006/main">
  <numFmts count="3">
    <numFmt numFmtId="164" formatCode="#,##0.00&quot;р.&quot;"/>
    <numFmt numFmtId="165" formatCode="[$$-C09]#,##0.00"/>
    <numFmt numFmtId="166" formatCode="[$$-1009]#,##0.0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0" xfId="0" applyBorder="1" applyAlignment="1">
      <alignment horizontal="center"/>
    </xf>
    <xf numFmtId="0" fontId="0" fillId="5" borderId="0" xfId="0" applyFill="1" applyBorder="1" applyAlignment="1">
      <alignment horizontal="center" vertical="center" wrapText="1"/>
    </xf>
    <xf numFmtId="0" fontId="0" fillId="0" borderId="17" xfId="0" applyBorder="1"/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0" borderId="10" xfId="0" applyNumberFormat="1" applyBorder="1"/>
    <xf numFmtId="164" fontId="0" fillId="0" borderId="13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20" xfId="0" applyNumberFormat="1" applyBorder="1"/>
    <xf numFmtId="164" fontId="0" fillId="0" borderId="11" xfId="0" applyNumberFormat="1" applyBorder="1"/>
    <xf numFmtId="164" fontId="0" fillId="0" borderId="14" xfId="0" applyNumberFormat="1" applyBorder="1"/>
    <xf numFmtId="164" fontId="0" fillId="0" borderId="19" xfId="0" applyNumberFormat="1" applyBorder="1"/>
    <xf numFmtId="164" fontId="0" fillId="0" borderId="18" xfId="0" applyNumberFormat="1" applyBorder="1"/>
    <xf numFmtId="0" fontId="4" fillId="3" borderId="21" xfId="0" applyFont="1" applyFill="1" applyBorder="1" applyAlignment="1">
      <alignment vertical="center" textRotation="255"/>
    </xf>
    <xf numFmtId="0" fontId="1" fillId="3" borderId="20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 textRotation="255"/>
    </xf>
    <xf numFmtId="0" fontId="1" fillId="3" borderId="20" xfId="0" applyFont="1" applyFill="1" applyBorder="1" applyAlignment="1">
      <alignment horizontal="center" vertical="center"/>
    </xf>
    <xf numFmtId="0" fontId="0" fillId="0" borderId="0" xfId="0" applyFont="1"/>
    <xf numFmtId="0" fontId="0" fillId="2" borderId="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7" xfId="0" applyFont="1" applyBorder="1"/>
    <xf numFmtId="0" fontId="0" fillId="0" borderId="26" xfId="0" applyBorder="1"/>
    <xf numFmtId="0" fontId="7" fillId="0" borderId="3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0" fillId="0" borderId="27" xfId="0" applyNumberFormat="1" applyBorder="1"/>
    <xf numFmtId="166" fontId="2" fillId="0" borderId="3" xfId="0" applyNumberFormat="1" applyFont="1" applyBorder="1" applyAlignment="1">
      <alignment horizontal="right"/>
    </xf>
    <xf numFmtId="166" fontId="2" fillId="6" borderId="0" xfId="0" applyNumberFormat="1" applyFont="1" applyFill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2" borderId="30" xfId="0" applyFill="1" applyBorder="1" applyAlignment="1">
      <alignment horizontal="center" vertical="center" wrapText="1"/>
    </xf>
    <xf numFmtId="165" fontId="0" fillId="0" borderId="28" xfId="0" applyNumberFormat="1" applyBorder="1"/>
    <xf numFmtId="166" fontId="0" fillId="0" borderId="31" xfId="0" applyNumberFormat="1" applyBorder="1"/>
    <xf numFmtId="166" fontId="0" fillId="0" borderId="32" xfId="0" applyNumberFormat="1" applyBorder="1"/>
    <xf numFmtId="166" fontId="0" fillId="0" borderId="28" xfId="0" applyNumberFormat="1" applyBorder="1"/>
    <xf numFmtId="164" fontId="0" fillId="0" borderId="33" xfId="0" applyNumberFormat="1" applyBorder="1"/>
    <xf numFmtId="166" fontId="0" fillId="0" borderId="33" xfId="0" applyNumberFormat="1" applyBorder="1"/>
    <xf numFmtId="166" fontId="7" fillId="0" borderId="3" xfId="0" applyNumberFormat="1" applyFont="1" applyBorder="1" applyAlignment="1">
      <alignment horizontal="right"/>
    </xf>
    <xf numFmtId="164" fontId="0" fillId="0" borderId="28" xfId="0" applyNumberFormat="1" applyBorder="1"/>
    <xf numFmtId="164" fontId="0" fillId="0" borderId="30" xfId="0" applyNumberFormat="1" applyBorder="1"/>
    <xf numFmtId="0" fontId="0" fillId="2" borderId="34" xfId="0" applyFill="1" applyBorder="1" applyAlignment="1">
      <alignment horizontal="center" vertical="center" wrapText="1"/>
    </xf>
    <xf numFmtId="0" fontId="0" fillId="0" borderId="0" xfId="0" applyBorder="1" applyAlignment="1" applyProtection="1">
      <protection locked="0"/>
    </xf>
    <xf numFmtId="0" fontId="7" fillId="0" borderId="3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2" borderId="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textRotation="255"/>
    </xf>
    <xf numFmtId="0" fontId="3" fillId="3" borderId="22" xfId="0" applyFont="1" applyFill="1" applyBorder="1" applyAlignment="1">
      <alignment horizontal="center" vertical="center" textRotation="255"/>
    </xf>
    <xf numFmtId="0" fontId="2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textRotation="255"/>
    </xf>
    <xf numFmtId="0" fontId="4" fillId="3" borderId="21" xfId="0" applyFont="1" applyFill="1" applyBorder="1" applyAlignment="1">
      <alignment horizontal="center" vertical="center" textRotation="255"/>
    </xf>
    <xf numFmtId="0" fontId="4" fillId="3" borderId="22" xfId="0" applyFont="1" applyFill="1" applyBorder="1" applyAlignment="1">
      <alignment horizontal="center" vertical="center" textRotation="255"/>
    </xf>
    <xf numFmtId="0" fontId="2" fillId="0" borderId="3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5" fillId="4" borderId="20" xfId="0" applyFont="1" applyFill="1" applyBorder="1" applyAlignment="1">
      <alignment horizontal="center" vertical="center" textRotation="255"/>
    </xf>
    <xf numFmtId="0" fontId="0" fillId="4" borderId="21" xfId="0" applyFill="1" applyBorder="1" applyAlignment="1">
      <alignment horizontal="center" vertical="center" textRotation="255"/>
    </xf>
    <xf numFmtId="0" fontId="0" fillId="4" borderId="22" xfId="0" applyFill="1" applyBorder="1" applyAlignment="1">
      <alignment horizontal="center" vertical="center" textRotation="255"/>
    </xf>
    <xf numFmtId="0" fontId="7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4" borderId="10" xfId="0" applyFont="1" applyFill="1" applyBorder="1" applyAlignment="1">
      <alignment horizontal="center" vertical="center" textRotation="255"/>
    </xf>
    <xf numFmtId="0" fontId="0" fillId="4" borderId="13" xfId="0" applyFill="1" applyBorder="1" applyAlignment="1">
      <alignment horizontal="center" vertical="center" textRotation="255"/>
    </xf>
    <xf numFmtId="0" fontId="0" fillId="4" borderId="16" xfId="0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17" xfId="0" applyFont="1" applyFill="1" applyBorder="1" applyAlignment="1">
      <alignment horizontal="center" vertical="center" textRotation="255"/>
    </xf>
    <xf numFmtId="0" fontId="0" fillId="7" borderId="0" xfId="0" applyFill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0" fillId="0" borderId="3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164" fontId="9" fillId="0" borderId="37" xfId="0" applyNumberFormat="1" applyFont="1" applyBorder="1" applyAlignment="1" applyProtection="1">
      <alignment horizontal="center"/>
      <protection locked="0"/>
    </xf>
    <xf numFmtId="164" fontId="9" fillId="0" borderId="18" xfId="0" applyNumberFormat="1" applyFont="1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6" fontId="8" fillId="6" borderId="0" xfId="0" applyNumberFormat="1" applyFont="1" applyFill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horizontal="center" vertical="center" wrapText="1"/>
    </xf>
    <xf numFmtId="166" fontId="0" fillId="2" borderId="2" xfId="0" applyNumberFormat="1" applyFill="1" applyBorder="1" applyAlignment="1">
      <alignment horizontal="center" vertical="center" wrapText="1"/>
    </xf>
    <xf numFmtId="166" fontId="0" fillId="2" borderId="34" xfId="0" applyNumberForma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textRotation="255"/>
    </xf>
    <xf numFmtId="0" fontId="5" fillId="3" borderId="13" xfId="0" applyFont="1" applyFill="1" applyBorder="1" applyAlignment="1">
      <alignment horizontal="center" vertical="center" textRotation="255"/>
    </xf>
    <xf numFmtId="0" fontId="5" fillId="3" borderId="16" xfId="0" applyFont="1" applyFill="1" applyBorder="1" applyAlignment="1">
      <alignment horizontal="center" vertical="center" textRotation="255"/>
    </xf>
    <xf numFmtId="0" fontId="1" fillId="0" borderId="13" xfId="0" applyFont="1" applyBorder="1"/>
    <xf numFmtId="0" fontId="2" fillId="0" borderId="13" xfId="0" applyFont="1" applyBorder="1"/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04"/>
  <sheetViews>
    <sheetView showGridLines="0" showRowColHeaders="0" topLeftCell="A55" zoomScale="85" zoomScaleNormal="85" workbookViewId="0">
      <selection activeCell="N3" sqref="N3:R3"/>
    </sheetView>
  </sheetViews>
  <sheetFormatPr defaultRowHeight="15"/>
  <cols>
    <col min="1" max="1" width="3.85546875" customWidth="1"/>
    <col min="2" max="2" width="9.28515625" customWidth="1"/>
    <col min="3" max="3" width="7.5703125" style="29" customWidth="1"/>
    <col min="4" max="4" width="10" customWidth="1"/>
    <col min="5" max="5" width="7.28515625" customWidth="1"/>
    <col min="6" max="6" width="7.28515625" style="49" customWidth="1"/>
    <col min="7" max="7" width="10.42578125" customWidth="1"/>
    <col min="8" max="8" width="9.85546875" customWidth="1"/>
    <col min="9" max="9" width="8.140625" style="2" customWidth="1"/>
    <col min="10" max="10" width="4.7109375" customWidth="1"/>
    <col min="11" max="11" width="9.140625" customWidth="1"/>
    <col min="12" max="12" width="8" style="29" customWidth="1"/>
    <col min="13" max="13" width="9.28515625" customWidth="1"/>
    <col min="14" max="14" width="9.140625" customWidth="1"/>
    <col min="15" max="15" width="9.140625" style="49" customWidth="1"/>
    <col min="16" max="16" width="10.42578125" customWidth="1"/>
    <col min="17" max="17" width="10.85546875" style="49" customWidth="1"/>
    <col min="19" max="19" width="4.5703125" customWidth="1"/>
    <col min="21" max="21" width="9.140625" style="29"/>
    <col min="24" max="24" width="9.140625" style="49"/>
    <col min="25" max="25" width="12.5703125" customWidth="1"/>
    <col min="26" max="26" width="12.5703125" style="49" customWidth="1"/>
    <col min="28" max="28" width="4.7109375" customWidth="1"/>
    <col min="30" max="30" width="9.140625" style="29"/>
    <col min="34" max="34" width="11.7109375" customWidth="1"/>
    <col min="35" max="35" width="10.28515625" customWidth="1"/>
    <col min="38" max="38" width="7.42578125" customWidth="1"/>
    <col min="39" max="39" width="9.140625" style="29"/>
    <col min="43" max="43" width="11.28515625" customWidth="1"/>
    <col min="44" max="44" width="9.85546875" customWidth="1"/>
  </cols>
  <sheetData>
    <row r="1" spans="1:44" ht="32.25" customHeight="1" thickBo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36"/>
    </row>
    <row r="2" spans="1:44" ht="21.75" thickBot="1">
      <c r="A2" s="97" t="s">
        <v>25</v>
      </c>
      <c r="B2" s="98"/>
      <c r="C2" s="98"/>
      <c r="D2" s="105"/>
      <c r="E2" s="106"/>
      <c r="F2" s="106"/>
      <c r="G2" s="106"/>
      <c r="H2" s="106"/>
      <c r="I2" s="107"/>
      <c r="J2" s="66"/>
      <c r="K2" s="101" t="s">
        <v>29</v>
      </c>
      <c r="L2" s="102"/>
      <c r="M2" s="102"/>
      <c r="N2" s="103">
        <v>61.44</v>
      </c>
      <c r="O2" s="104"/>
      <c r="P2" s="47"/>
      <c r="Q2" s="48"/>
    </row>
    <row r="3" spans="1:44" ht="21.75" thickBot="1">
      <c r="A3" s="97" t="s">
        <v>26</v>
      </c>
      <c r="B3" s="98"/>
      <c r="C3" s="98"/>
      <c r="D3" s="99"/>
      <c r="E3" s="100"/>
      <c r="F3" s="48"/>
      <c r="G3" s="1"/>
      <c r="H3" s="35"/>
      <c r="I3" s="1"/>
      <c r="J3" s="1"/>
      <c r="K3" s="97" t="s">
        <v>27</v>
      </c>
      <c r="L3" s="98"/>
      <c r="M3" s="98"/>
      <c r="N3" s="99"/>
      <c r="O3" s="99"/>
      <c r="P3" s="99"/>
      <c r="Q3" s="99"/>
      <c r="R3" s="100"/>
    </row>
    <row r="4" spans="1:44" ht="15.75" thickBot="1"/>
    <row r="5" spans="1:44" ht="18.75">
      <c r="A5" s="87" t="s">
        <v>22</v>
      </c>
      <c r="B5" s="113"/>
      <c r="C5" s="113"/>
      <c r="D5" s="113"/>
      <c r="E5" s="113"/>
      <c r="F5" s="113"/>
      <c r="G5" s="113"/>
      <c r="H5" s="114"/>
      <c r="I5" s="10"/>
      <c r="J5" s="87" t="s">
        <v>21</v>
      </c>
      <c r="K5" s="113"/>
      <c r="L5" s="113"/>
      <c r="M5" s="113"/>
      <c r="N5" s="113"/>
      <c r="O5" s="113"/>
      <c r="P5" s="113"/>
      <c r="Q5" s="114"/>
      <c r="S5" s="87" t="s">
        <v>12</v>
      </c>
      <c r="T5" s="113"/>
      <c r="U5" s="113"/>
      <c r="V5" s="113"/>
      <c r="W5" s="113"/>
      <c r="X5" s="113"/>
      <c r="Y5" s="113"/>
      <c r="Z5" s="114"/>
      <c r="AB5" s="87" t="s">
        <v>13</v>
      </c>
      <c r="AC5" s="113"/>
      <c r="AD5" s="113"/>
      <c r="AE5" s="113"/>
      <c r="AF5" s="113"/>
      <c r="AG5" s="113"/>
      <c r="AH5" s="113"/>
      <c r="AI5" s="114"/>
      <c r="AK5" s="87" t="s">
        <v>16</v>
      </c>
      <c r="AL5" s="113"/>
      <c r="AM5" s="113"/>
      <c r="AN5" s="113"/>
      <c r="AO5" s="113"/>
      <c r="AP5" s="113"/>
      <c r="AQ5" s="113"/>
      <c r="AR5" s="114"/>
    </row>
    <row r="6" spans="1:44" ht="45.75" thickBot="1">
      <c r="A6" s="13" t="s">
        <v>0</v>
      </c>
      <c r="B6" s="14" t="s">
        <v>1</v>
      </c>
      <c r="C6" s="30" t="s">
        <v>8</v>
      </c>
      <c r="D6" s="14" t="s">
        <v>7</v>
      </c>
      <c r="E6" s="14" t="s">
        <v>2</v>
      </c>
      <c r="F6" s="53" t="s">
        <v>30</v>
      </c>
      <c r="G6" s="15" t="s">
        <v>9</v>
      </c>
      <c r="H6" s="55" t="s">
        <v>31</v>
      </c>
      <c r="I6" s="11"/>
      <c r="J6" s="13" t="s">
        <v>0</v>
      </c>
      <c r="K6" s="14" t="s">
        <v>1</v>
      </c>
      <c r="L6" s="30" t="s">
        <v>8</v>
      </c>
      <c r="M6" s="14" t="s">
        <v>7</v>
      </c>
      <c r="N6" s="14" t="s">
        <v>2</v>
      </c>
      <c r="O6" s="53" t="s">
        <v>30</v>
      </c>
      <c r="P6" s="37" t="s">
        <v>9</v>
      </c>
      <c r="Q6" s="65" t="s">
        <v>31</v>
      </c>
      <c r="S6" s="13" t="s">
        <v>0</v>
      </c>
      <c r="T6" s="14" t="s">
        <v>1</v>
      </c>
      <c r="U6" s="30" t="s">
        <v>8</v>
      </c>
      <c r="V6" s="14" t="s">
        <v>7</v>
      </c>
      <c r="W6" s="14" t="s">
        <v>2</v>
      </c>
      <c r="X6" s="53" t="s">
        <v>30</v>
      </c>
      <c r="Y6" s="37" t="s">
        <v>9</v>
      </c>
      <c r="Z6" s="65" t="s">
        <v>31</v>
      </c>
      <c r="AB6" s="13" t="s">
        <v>0</v>
      </c>
      <c r="AC6" s="14" t="s">
        <v>1</v>
      </c>
      <c r="AD6" s="30" t="s">
        <v>8</v>
      </c>
      <c r="AE6" s="14" t="s">
        <v>7</v>
      </c>
      <c r="AF6" s="14" t="s">
        <v>2</v>
      </c>
      <c r="AG6" s="53" t="s">
        <v>30</v>
      </c>
      <c r="AH6" s="37" t="s">
        <v>9</v>
      </c>
      <c r="AI6" s="65" t="s">
        <v>31</v>
      </c>
      <c r="AK6" s="13" t="s">
        <v>0</v>
      </c>
      <c r="AL6" s="14" t="s">
        <v>1</v>
      </c>
      <c r="AM6" s="30" t="s">
        <v>8</v>
      </c>
      <c r="AN6" s="14" t="s">
        <v>7</v>
      </c>
      <c r="AO6" s="14" t="s">
        <v>2</v>
      </c>
      <c r="AP6" s="53" t="s">
        <v>30</v>
      </c>
      <c r="AQ6" s="37" t="s">
        <v>9</v>
      </c>
      <c r="AR6" s="65" t="s">
        <v>31</v>
      </c>
    </row>
    <row r="7" spans="1:44" ht="15.75" customHeight="1" thickBot="1">
      <c r="A7" s="4"/>
      <c r="B7" s="123" t="s">
        <v>10</v>
      </c>
      <c r="C7" s="38"/>
      <c r="D7" s="5">
        <v>0.2</v>
      </c>
      <c r="E7" s="16">
        <v>24</v>
      </c>
      <c r="F7" s="50">
        <f>SUM(E7*(1/$N$2))</f>
        <v>0.390625</v>
      </c>
      <c r="G7" s="21">
        <f t="shared" ref="G7:G38" si="0">SUM(C7*E7*10*D7)</f>
        <v>0</v>
      </c>
      <c r="H7" s="56">
        <f>SUM(G7*(1/$N$2))</f>
        <v>0</v>
      </c>
      <c r="J7" s="4"/>
      <c r="K7" s="123" t="s">
        <v>10</v>
      </c>
      <c r="L7" s="38"/>
      <c r="M7" s="5">
        <v>0.2</v>
      </c>
      <c r="N7" s="20">
        <v>50</v>
      </c>
      <c r="O7" s="58">
        <f>SUM(N7*(1/$N$2))</f>
        <v>0.81380208333333337</v>
      </c>
      <c r="P7" s="21">
        <f>SUM(L7*N7*M7*5)</f>
        <v>0</v>
      </c>
      <c r="Q7" s="59">
        <f>SUM(P7*(1/$N$2))</f>
        <v>0</v>
      </c>
      <c r="S7" s="6"/>
      <c r="T7" s="79" t="s">
        <v>10</v>
      </c>
      <c r="U7" s="39"/>
      <c r="V7" s="7">
        <v>1</v>
      </c>
      <c r="W7" s="17">
        <v>26</v>
      </c>
      <c r="X7" s="61">
        <f>SUM(W7*(1/$N$2))</f>
        <v>0.42317708333333337</v>
      </c>
      <c r="Y7" s="22">
        <f>SUM(U7*W7*V7*20)</f>
        <v>0</v>
      </c>
      <c r="Z7" s="59">
        <f>SUM(Y7*(1/$N$2))</f>
        <v>0</v>
      </c>
      <c r="AB7" s="6"/>
      <c r="AC7" s="79" t="s">
        <v>10</v>
      </c>
      <c r="AD7" s="39"/>
      <c r="AE7" s="7">
        <v>1</v>
      </c>
      <c r="AF7" s="17">
        <v>30</v>
      </c>
      <c r="AG7" s="61">
        <f>SUM(AF7*(1/$N$2))</f>
        <v>0.48828125000000006</v>
      </c>
      <c r="AH7" s="22">
        <f>SUM(AD7*AF7*AE7*10)</f>
        <v>0</v>
      </c>
      <c r="AI7" s="59">
        <f>SUM(AH7*(1/$N$2))</f>
        <v>0</v>
      </c>
      <c r="AK7" s="6"/>
      <c r="AL7" s="79" t="s">
        <v>5</v>
      </c>
      <c r="AM7" s="39"/>
      <c r="AN7" s="7">
        <v>1</v>
      </c>
      <c r="AO7" s="17">
        <v>20</v>
      </c>
      <c r="AP7" s="61">
        <f>SUM(AO7*(1/$N$2))</f>
        <v>0.32552083333333337</v>
      </c>
      <c r="AQ7" s="22">
        <f>SUM(AM7*AO7*AN7*10)</f>
        <v>0</v>
      </c>
      <c r="AR7" s="59">
        <f>SUM(AQ7*(1/$N$2))</f>
        <v>0</v>
      </c>
    </row>
    <row r="8" spans="1:44" ht="15" customHeight="1" thickBot="1">
      <c r="A8" s="6"/>
      <c r="B8" s="124"/>
      <c r="C8" s="39"/>
      <c r="D8" s="7">
        <v>0.3</v>
      </c>
      <c r="E8" s="17">
        <v>24</v>
      </c>
      <c r="F8" s="50">
        <f t="shared" ref="F8:F71" si="1">SUM(E8*(1/$N$2))</f>
        <v>0.390625</v>
      </c>
      <c r="G8" s="21">
        <f t="shared" si="0"/>
        <v>0</v>
      </c>
      <c r="H8" s="56">
        <f t="shared" ref="H8:H71" si="2">SUM(G8*(1/$N$2))</f>
        <v>0</v>
      </c>
      <c r="J8" s="6"/>
      <c r="K8" s="124"/>
      <c r="L8" s="39"/>
      <c r="M8" s="7">
        <v>0.3</v>
      </c>
      <c r="N8" s="17">
        <v>50</v>
      </c>
      <c r="O8" s="58">
        <f t="shared" ref="O8:O71" si="3">SUM(N8*(1/$N$2))</f>
        <v>0.81380208333333337</v>
      </c>
      <c r="P8" s="21">
        <f t="shared" ref="P8:P71" si="4">SUM(L8*N8*M8*5)</f>
        <v>0</v>
      </c>
      <c r="Q8" s="59">
        <f t="shared" ref="Q8:Q71" si="5">SUM(P8*(1/$N$2))</f>
        <v>0</v>
      </c>
      <c r="S8" s="6"/>
      <c r="T8" s="80"/>
      <c r="U8" s="39"/>
      <c r="V8" s="7">
        <v>1.1000000000000001</v>
      </c>
      <c r="W8" s="17">
        <v>26</v>
      </c>
      <c r="X8" s="61">
        <f t="shared" ref="X8:X48" si="6">SUM(W8*(1/$N$2))</f>
        <v>0.42317708333333337</v>
      </c>
      <c r="Y8" s="22">
        <f t="shared" ref="Y8:Y48" si="7">SUM(U8*W8*V8*20)</f>
        <v>0</v>
      </c>
      <c r="Z8" s="59">
        <f t="shared" ref="Z8:Z48" si="8">SUM(Y8*(1/$N$2))</f>
        <v>0</v>
      </c>
      <c r="AB8" s="6"/>
      <c r="AC8" s="80"/>
      <c r="AD8" s="39"/>
      <c r="AE8" s="7">
        <v>1.1000000000000001</v>
      </c>
      <c r="AF8" s="17">
        <v>30</v>
      </c>
      <c r="AG8" s="61">
        <f t="shared" ref="AG8:AG48" si="9">SUM(AF8*(1/$N$2))</f>
        <v>0.48828125000000006</v>
      </c>
      <c r="AH8" s="22">
        <f t="shared" ref="AH8:AH48" si="10">SUM(AD8*AF8*AE8*10)</f>
        <v>0</v>
      </c>
      <c r="AI8" s="59">
        <f t="shared" ref="AI8:AI48" si="11">SUM(AH8*(1/$N$2))</f>
        <v>0</v>
      </c>
      <c r="AK8" s="6"/>
      <c r="AL8" s="80"/>
      <c r="AM8" s="39"/>
      <c r="AN8" s="7">
        <v>1.1000000000000001</v>
      </c>
      <c r="AO8" s="17">
        <v>20</v>
      </c>
      <c r="AP8" s="61">
        <f t="shared" ref="AP8:AP27" si="12">SUM(AO8*(1/$N$2))</f>
        <v>0.32552083333333337</v>
      </c>
      <c r="AQ8" s="22">
        <f t="shared" ref="AQ8:AQ27" si="13">SUM(AM8*AO8*AN8*10)</f>
        <v>0</v>
      </c>
      <c r="AR8" s="59">
        <f t="shared" ref="AR8:AR27" si="14">SUM(AQ8*(1/$N$2))</f>
        <v>0</v>
      </c>
    </row>
    <row r="9" spans="1:44" ht="15" customHeight="1" thickBot="1">
      <c r="A9" s="6"/>
      <c r="B9" s="124"/>
      <c r="C9" s="39"/>
      <c r="D9" s="7">
        <v>0.4</v>
      </c>
      <c r="E9" s="17">
        <v>24</v>
      </c>
      <c r="F9" s="50">
        <f t="shared" si="1"/>
        <v>0.390625</v>
      </c>
      <c r="G9" s="21">
        <f t="shared" si="0"/>
        <v>0</v>
      </c>
      <c r="H9" s="56">
        <f t="shared" si="2"/>
        <v>0</v>
      </c>
      <c r="J9" s="6"/>
      <c r="K9" s="124"/>
      <c r="L9" s="39"/>
      <c r="M9" s="7">
        <v>0.4</v>
      </c>
      <c r="N9" s="17">
        <v>50</v>
      </c>
      <c r="O9" s="58">
        <f t="shared" si="3"/>
        <v>0.81380208333333337</v>
      </c>
      <c r="P9" s="21">
        <f t="shared" si="4"/>
        <v>0</v>
      </c>
      <c r="Q9" s="59">
        <f t="shared" si="5"/>
        <v>0</v>
      </c>
      <c r="S9" s="6"/>
      <c r="T9" s="80"/>
      <c r="U9" s="39"/>
      <c r="V9" s="7">
        <v>1.2</v>
      </c>
      <c r="W9" s="17">
        <v>26</v>
      </c>
      <c r="X9" s="61">
        <f t="shared" si="6"/>
        <v>0.42317708333333337</v>
      </c>
      <c r="Y9" s="22">
        <f t="shared" si="7"/>
        <v>0</v>
      </c>
      <c r="Z9" s="59">
        <f t="shared" si="8"/>
        <v>0</v>
      </c>
      <c r="AB9" s="6"/>
      <c r="AC9" s="80"/>
      <c r="AD9" s="39"/>
      <c r="AE9" s="7">
        <v>1.2</v>
      </c>
      <c r="AF9" s="17">
        <v>30</v>
      </c>
      <c r="AG9" s="61">
        <f t="shared" si="9"/>
        <v>0.48828125000000006</v>
      </c>
      <c r="AH9" s="22">
        <f t="shared" si="10"/>
        <v>0</v>
      </c>
      <c r="AI9" s="59">
        <f t="shared" si="11"/>
        <v>0</v>
      </c>
      <c r="AK9" s="6"/>
      <c r="AL9" s="80"/>
      <c r="AM9" s="39"/>
      <c r="AN9" s="7">
        <v>1.2</v>
      </c>
      <c r="AO9" s="17">
        <v>20</v>
      </c>
      <c r="AP9" s="61">
        <f t="shared" si="12"/>
        <v>0.32552083333333337</v>
      </c>
      <c r="AQ9" s="22">
        <f t="shared" si="13"/>
        <v>0</v>
      </c>
      <c r="AR9" s="59">
        <f t="shared" si="14"/>
        <v>0</v>
      </c>
    </row>
    <row r="10" spans="1:44" ht="15" customHeight="1" thickBot="1">
      <c r="A10" s="6"/>
      <c r="B10" s="124"/>
      <c r="C10" s="39"/>
      <c r="D10" s="7">
        <v>0.5</v>
      </c>
      <c r="E10" s="17">
        <v>24</v>
      </c>
      <c r="F10" s="50">
        <f t="shared" si="1"/>
        <v>0.390625</v>
      </c>
      <c r="G10" s="21">
        <f t="shared" si="0"/>
        <v>0</v>
      </c>
      <c r="H10" s="56">
        <f t="shared" si="2"/>
        <v>0</v>
      </c>
      <c r="J10" s="6"/>
      <c r="K10" s="124"/>
      <c r="L10" s="39"/>
      <c r="M10" s="7">
        <v>0.5</v>
      </c>
      <c r="N10" s="17">
        <v>50</v>
      </c>
      <c r="O10" s="58">
        <f t="shared" si="3"/>
        <v>0.81380208333333337</v>
      </c>
      <c r="P10" s="21">
        <f t="shared" si="4"/>
        <v>0</v>
      </c>
      <c r="Q10" s="59">
        <f t="shared" si="5"/>
        <v>0</v>
      </c>
      <c r="S10" s="6"/>
      <c r="T10" s="80"/>
      <c r="U10" s="39"/>
      <c r="V10" s="7">
        <v>1.3</v>
      </c>
      <c r="W10" s="17">
        <v>26</v>
      </c>
      <c r="X10" s="61">
        <f t="shared" si="6"/>
        <v>0.42317708333333337</v>
      </c>
      <c r="Y10" s="22">
        <f t="shared" si="7"/>
        <v>0</v>
      </c>
      <c r="Z10" s="59">
        <f t="shared" si="8"/>
        <v>0</v>
      </c>
      <c r="AB10" s="6"/>
      <c r="AC10" s="80"/>
      <c r="AD10" s="39"/>
      <c r="AE10" s="7">
        <v>1.3</v>
      </c>
      <c r="AF10" s="17">
        <v>30</v>
      </c>
      <c r="AG10" s="61">
        <f t="shared" si="9"/>
        <v>0.48828125000000006</v>
      </c>
      <c r="AH10" s="22">
        <f t="shared" si="10"/>
        <v>0</v>
      </c>
      <c r="AI10" s="59">
        <f t="shared" si="11"/>
        <v>0</v>
      </c>
      <c r="AK10" s="6"/>
      <c r="AL10" s="80"/>
      <c r="AM10" s="39"/>
      <c r="AN10" s="7">
        <v>1.3</v>
      </c>
      <c r="AO10" s="17">
        <v>20</v>
      </c>
      <c r="AP10" s="61">
        <f t="shared" si="12"/>
        <v>0.32552083333333337</v>
      </c>
      <c r="AQ10" s="22">
        <f t="shared" si="13"/>
        <v>0</v>
      </c>
      <c r="AR10" s="59">
        <f t="shared" si="14"/>
        <v>0</v>
      </c>
    </row>
    <row r="11" spans="1:44" ht="15" customHeight="1" thickBot="1">
      <c r="A11" s="6"/>
      <c r="B11" s="124"/>
      <c r="C11" s="39"/>
      <c r="D11" s="7">
        <v>0.6</v>
      </c>
      <c r="E11" s="17">
        <v>24</v>
      </c>
      <c r="F11" s="50">
        <f t="shared" si="1"/>
        <v>0.390625</v>
      </c>
      <c r="G11" s="21">
        <f t="shared" si="0"/>
        <v>0</v>
      </c>
      <c r="H11" s="56">
        <f t="shared" si="2"/>
        <v>0</v>
      </c>
      <c r="J11" s="6"/>
      <c r="K11" s="124"/>
      <c r="L11" s="39"/>
      <c r="M11" s="7">
        <v>0.6</v>
      </c>
      <c r="N11" s="17">
        <v>50</v>
      </c>
      <c r="O11" s="58">
        <f t="shared" si="3"/>
        <v>0.81380208333333337</v>
      </c>
      <c r="P11" s="21">
        <f t="shared" si="4"/>
        <v>0</v>
      </c>
      <c r="Q11" s="59">
        <f t="shared" si="5"/>
        <v>0</v>
      </c>
      <c r="S11" s="6"/>
      <c r="T11" s="80"/>
      <c r="U11" s="39"/>
      <c r="V11" s="7">
        <v>1.4</v>
      </c>
      <c r="W11" s="17">
        <v>26</v>
      </c>
      <c r="X11" s="61">
        <f t="shared" si="6"/>
        <v>0.42317708333333337</v>
      </c>
      <c r="Y11" s="22">
        <f t="shared" si="7"/>
        <v>0</v>
      </c>
      <c r="Z11" s="59">
        <f t="shared" si="8"/>
        <v>0</v>
      </c>
      <c r="AB11" s="6"/>
      <c r="AC11" s="80"/>
      <c r="AD11" s="39"/>
      <c r="AE11" s="7">
        <v>1.4</v>
      </c>
      <c r="AF11" s="17">
        <v>30</v>
      </c>
      <c r="AG11" s="61">
        <f t="shared" si="9"/>
        <v>0.48828125000000006</v>
      </c>
      <c r="AH11" s="22">
        <f t="shared" si="10"/>
        <v>0</v>
      </c>
      <c r="AI11" s="59">
        <f t="shared" si="11"/>
        <v>0</v>
      </c>
      <c r="AK11" s="6"/>
      <c r="AL11" s="80"/>
      <c r="AM11" s="39"/>
      <c r="AN11" s="7">
        <v>1.4</v>
      </c>
      <c r="AO11" s="17">
        <v>20</v>
      </c>
      <c r="AP11" s="61">
        <f t="shared" si="12"/>
        <v>0.32552083333333337</v>
      </c>
      <c r="AQ11" s="22">
        <f t="shared" si="13"/>
        <v>0</v>
      </c>
      <c r="AR11" s="59">
        <f t="shared" si="14"/>
        <v>0</v>
      </c>
    </row>
    <row r="12" spans="1:44" ht="15" customHeight="1" thickBot="1">
      <c r="A12" s="6"/>
      <c r="B12" s="124"/>
      <c r="C12" s="39"/>
      <c r="D12" s="7">
        <v>0.7</v>
      </c>
      <c r="E12" s="17">
        <v>24</v>
      </c>
      <c r="F12" s="50">
        <f t="shared" si="1"/>
        <v>0.390625</v>
      </c>
      <c r="G12" s="21">
        <f t="shared" si="0"/>
        <v>0</v>
      </c>
      <c r="H12" s="56">
        <f t="shared" si="2"/>
        <v>0</v>
      </c>
      <c r="J12" s="6"/>
      <c r="K12" s="124"/>
      <c r="L12" s="39"/>
      <c r="M12" s="7">
        <v>0.7</v>
      </c>
      <c r="N12" s="17">
        <v>50</v>
      </c>
      <c r="O12" s="58">
        <f t="shared" si="3"/>
        <v>0.81380208333333337</v>
      </c>
      <c r="P12" s="21">
        <f t="shared" si="4"/>
        <v>0</v>
      </c>
      <c r="Q12" s="59">
        <f t="shared" si="5"/>
        <v>0</v>
      </c>
      <c r="S12" s="6"/>
      <c r="T12" s="80"/>
      <c r="U12" s="39"/>
      <c r="V12" s="7">
        <v>1.5</v>
      </c>
      <c r="W12" s="17">
        <v>26</v>
      </c>
      <c r="X12" s="61">
        <f t="shared" si="6"/>
        <v>0.42317708333333337</v>
      </c>
      <c r="Y12" s="22">
        <f t="shared" si="7"/>
        <v>0</v>
      </c>
      <c r="Z12" s="59">
        <f t="shared" si="8"/>
        <v>0</v>
      </c>
      <c r="AB12" s="6"/>
      <c r="AC12" s="80"/>
      <c r="AD12" s="39"/>
      <c r="AE12" s="7">
        <v>1.5</v>
      </c>
      <c r="AF12" s="17">
        <v>30</v>
      </c>
      <c r="AG12" s="61">
        <f t="shared" si="9"/>
        <v>0.48828125000000006</v>
      </c>
      <c r="AH12" s="22">
        <f t="shared" si="10"/>
        <v>0</v>
      </c>
      <c r="AI12" s="59">
        <f t="shared" si="11"/>
        <v>0</v>
      </c>
      <c r="AK12" s="6"/>
      <c r="AL12" s="80"/>
      <c r="AM12" s="39"/>
      <c r="AN12" s="7">
        <v>1.5</v>
      </c>
      <c r="AO12" s="17">
        <v>20</v>
      </c>
      <c r="AP12" s="61">
        <f t="shared" si="12"/>
        <v>0.32552083333333337</v>
      </c>
      <c r="AQ12" s="22">
        <f t="shared" si="13"/>
        <v>0</v>
      </c>
      <c r="AR12" s="59">
        <f t="shared" si="14"/>
        <v>0</v>
      </c>
    </row>
    <row r="13" spans="1:44" ht="15" customHeight="1" thickBot="1">
      <c r="A13" s="6"/>
      <c r="B13" s="124"/>
      <c r="C13" s="39"/>
      <c r="D13" s="7">
        <v>0.8</v>
      </c>
      <c r="E13" s="17">
        <v>24</v>
      </c>
      <c r="F13" s="50">
        <f t="shared" si="1"/>
        <v>0.390625</v>
      </c>
      <c r="G13" s="21">
        <f t="shared" si="0"/>
        <v>0</v>
      </c>
      <c r="H13" s="56">
        <f t="shared" si="2"/>
        <v>0</v>
      </c>
      <c r="J13" s="6"/>
      <c r="K13" s="124"/>
      <c r="L13" s="39"/>
      <c r="M13" s="7">
        <v>0.8</v>
      </c>
      <c r="N13" s="17">
        <v>50</v>
      </c>
      <c r="O13" s="58">
        <f t="shared" si="3"/>
        <v>0.81380208333333337</v>
      </c>
      <c r="P13" s="21">
        <f t="shared" si="4"/>
        <v>0</v>
      </c>
      <c r="Q13" s="59">
        <f t="shared" si="5"/>
        <v>0</v>
      </c>
      <c r="S13" s="6"/>
      <c r="T13" s="80"/>
      <c r="U13" s="39"/>
      <c r="V13" s="7">
        <v>1.6</v>
      </c>
      <c r="W13" s="17">
        <v>26</v>
      </c>
      <c r="X13" s="61">
        <f t="shared" si="6"/>
        <v>0.42317708333333337</v>
      </c>
      <c r="Y13" s="22">
        <f t="shared" si="7"/>
        <v>0</v>
      </c>
      <c r="Z13" s="59">
        <f t="shared" si="8"/>
        <v>0</v>
      </c>
      <c r="AB13" s="6"/>
      <c r="AC13" s="80"/>
      <c r="AD13" s="39"/>
      <c r="AE13" s="7">
        <v>1.6</v>
      </c>
      <c r="AF13" s="17">
        <v>30</v>
      </c>
      <c r="AG13" s="61">
        <f t="shared" si="9"/>
        <v>0.48828125000000006</v>
      </c>
      <c r="AH13" s="22">
        <f t="shared" si="10"/>
        <v>0</v>
      </c>
      <c r="AI13" s="59">
        <f t="shared" si="11"/>
        <v>0</v>
      </c>
      <c r="AK13" s="6"/>
      <c r="AL13" s="80"/>
      <c r="AM13" s="39"/>
      <c r="AN13" s="7">
        <v>1.6</v>
      </c>
      <c r="AO13" s="17">
        <v>20</v>
      </c>
      <c r="AP13" s="61">
        <f t="shared" si="12"/>
        <v>0.32552083333333337</v>
      </c>
      <c r="AQ13" s="22">
        <f t="shared" si="13"/>
        <v>0</v>
      </c>
      <c r="AR13" s="59">
        <f t="shared" si="14"/>
        <v>0</v>
      </c>
    </row>
    <row r="14" spans="1:44" ht="15" customHeight="1" thickBot="1">
      <c r="A14" s="6"/>
      <c r="B14" s="124"/>
      <c r="C14" s="39"/>
      <c r="D14" s="7">
        <v>0.9</v>
      </c>
      <c r="E14" s="17">
        <v>24</v>
      </c>
      <c r="F14" s="50">
        <f t="shared" si="1"/>
        <v>0.390625</v>
      </c>
      <c r="G14" s="21">
        <f t="shared" si="0"/>
        <v>0</v>
      </c>
      <c r="H14" s="56">
        <f t="shared" si="2"/>
        <v>0</v>
      </c>
      <c r="J14" s="6"/>
      <c r="K14" s="124"/>
      <c r="L14" s="39"/>
      <c r="M14" s="7">
        <v>0.9</v>
      </c>
      <c r="N14" s="23">
        <v>50</v>
      </c>
      <c r="O14" s="58">
        <f t="shared" si="3"/>
        <v>0.81380208333333337</v>
      </c>
      <c r="P14" s="21">
        <f t="shared" si="4"/>
        <v>0</v>
      </c>
      <c r="Q14" s="59">
        <f t="shared" si="5"/>
        <v>0</v>
      </c>
      <c r="S14" s="6"/>
      <c r="T14" s="80"/>
      <c r="U14" s="39"/>
      <c r="V14" s="7">
        <v>1.7</v>
      </c>
      <c r="W14" s="17">
        <v>26</v>
      </c>
      <c r="X14" s="61">
        <f t="shared" si="6"/>
        <v>0.42317708333333337</v>
      </c>
      <c r="Y14" s="22">
        <f t="shared" si="7"/>
        <v>0</v>
      </c>
      <c r="Z14" s="59">
        <f t="shared" si="8"/>
        <v>0</v>
      </c>
      <c r="AB14" s="6"/>
      <c r="AC14" s="80"/>
      <c r="AD14" s="39"/>
      <c r="AE14" s="7">
        <v>1.7</v>
      </c>
      <c r="AF14" s="17">
        <v>30</v>
      </c>
      <c r="AG14" s="61">
        <f t="shared" si="9"/>
        <v>0.48828125000000006</v>
      </c>
      <c r="AH14" s="22">
        <f t="shared" si="10"/>
        <v>0</v>
      </c>
      <c r="AI14" s="59">
        <f t="shared" si="11"/>
        <v>0</v>
      </c>
      <c r="AK14" s="6"/>
      <c r="AL14" s="80"/>
      <c r="AM14" s="39"/>
      <c r="AN14" s="7">
        <v>1.7</v>
      </c>
      <c r="AO14" s="17">
        <v>20</v>
      </c>
      <c r="AP14" s="61">
        <f t="shared" si="12"/>
        <v>0.32552083333333337</v>
      </c>
      <c r="AQ14" s="22">
        <f t="shared" si="13"/>
        <v>0</v>
      </c>
      <c r="AR14" s="59">
        <f t="shared" si="14"/>
        <v>0</v>
      </c>
    </row>
    <row r="15" spans="1:44" ht="15" customHeight="1" thickBot="1">
      <c r="A15" s="6"/>
      <c r="B15" s="124"/>
      <c r="C15" s="39"/>
      <c r="D15" s="7">
        <v>1</v>
      </c>
      <c r="E15" s="17">
        <v>40</v>
      </c>
      <c r="F15" s="50">
        <f t="shared" si="1"/>
        <v>0.65104166666666674</v>
      </c>
      <c r="G15" s="21">
        <f t="shared" si="0"/>
        <v>0</v>
      </c>
      <c r="H15" s="56">
        <f t="shared" si="2"/>
        <v>0</v>
      </c>
      <c r="J15" s="6"/>
      <c r="K15" s="124"/>
      <c r="L15" s="39"/>
      <c r="M15" s="7">
        <v>1</v>
      </c>
      <c r="N15" s="17">
        <v>85</v>
      </c>
      <c r="O15" s="58">
        <f t="shared" si="3"/>
        <v>1.3834635416666667</v>
      </c>
      <c r="P15" s="21">
        <f t="shared" si="4"/>
        <v>0</v>
      </c>
      <c r="Q15" s="59">
        <f t="shared" si="5"/>
        <v>0</v>
      </c>
      <c r="S15" s="6"/>
      <c r="T15" s="80"/>
      <c r="U15" s="39"/>
      <c r="V15" s="7">
        <v>1.8</v>
      </c>
      <c r="W15" s="17">
        <v>26</v>
      </c>
      <c r="X15" s="61">
        <f t="shared" si="6"/>
        <v>0.42317708333333337</v>
      </c>
      <c r="Y15" s="22">
        <f t="shared" si="7"/>
        <v>0</v>
      </c>
      <c r="Z15" s="59">
        <f t="shared" si="8"/>
        <v>0</v>
      </c>
      <c r="AB15" s="6"/>
      <c r="AC15" s="80"/>
      <c r="AD15" s="39"/>
      <c r="AE15" s="7">
        <v>1.8</v>
      </c>
      <c r="AF15" s="17">
        <v>30</v>
      </c>
      <c r="AG15" s="61">
        <f t="shared" si="9"/>
        <v>0.48828125000000006</v>
      </c>
      <c r="AH15" s="22">
        <f t="shared" si="10"/>
        <v>0</v>
      </c>
      <c r="AI15" s="59">
        <f t="shared" si="11"/>
        <v>0</v>
      </c>
      <c r="AK15" s="6"/>
      <c r="AL15" s="80"/>
      <c r="AM15" s="39"/>
      <c r="AN15" s="7">
        <v>1.8</v>
      </c>
      <c r="AO15" s="17">
        <v>20</v>
      </c>
      <c r="AP15" s="61">
        <f t="shared" si="12"/>
        <v>0.32552083333333337</v>
      </c>
      <c r="AQ15" s="22">
        <f t="shared" si="13"/>
        <v>0</v>
      </c>
      <c r="AR15" s="59">
        <f t="shared" si="14"/>
        <v>0</v>
      </c>
    </row>
    <row r="16" spans="1:44" ht="15" customHeight="1" thickBot="1">
      <c r="A16" s="6"/>
      <c r="B16" s="124"/>
      <c r="C16" s="39"/>
      <c r="D16" s="7">
        <v>1.1000000000000001</v>
      </c>
      <c r="E16" s="17">
        <v>40</v>
      </c>
      <c r="F16" s="50">
        <f t="shared" si="1"/>
        <v>0.65104166666666674</v>
      </c>
      <c r="G16" s="21">
        <f t="shared" si="0"/>
        <v>0</v>
      </c>
      <c r="H16" s="56">
        <f t="shared" si="2"/>
        <v>0</v>
      </c>
      <c r="J16" s="6"/>
      <c r="K16" s="124"/>
      <c r="L16" s="39"/>
      <c r="M16" s="7">
        <v>1.1000000000000001</v>
      </c>
      <c r="N16" s="17">
        <v>85</v>
      </c>
      <c r="O16" s="58">
        <f t="shared" si="3"/>
        <v>1.3834635416666667</v>
      </c>
      <c r="P16" s="21">
        <f t="shared" si="4"/>
        <v>0</v>
      </c>
      <c r="Q16" s="59">
        <f t="shared" si="5"/>
        <v>0</v>
      </c>
      <c r="S16" s="6"/>
      <c r="T16" s="80"/>
      <c r="U16" s="39"/>
      <c r="V16" s="7">
        <v>1.9</v>
      </c>
      <c r="W16" s="17">
        <v>26</v>
      </c>
      <c r="X16" s="61">
        <f t="shared" si="6"/>
        <v>0.42317708333333337</v>
      </c>
      <c r="Y16" s="22">
        <f t="shared" si="7"/>
        <v>0</v>
      </c>
      <c r="Z16" s="59">
        <f t="shared" si="8"/>
        <v>0</v>
      </c>
      <c r="AB16" s="6"/>
      <c r="AC16" s="80"/>
      <c r="AD16" s="39"/>
      <c r="AE16" s="7">
        <v>1.9</v>
      </c>
      <c r="AF16" s="17">
        <v>30</v>
      </c>
      <c r="AG16" s="61">
        <f t="shared" si="9"/>
        <v>0.48828125000000006</v>
      </c>
      <c r="AH16" s="22">
        <f t="shared" si="10"/>
        <v>0</v>
      </c>
      <c r="AI16" s="59">
        <f t="shared" si="11"/>
        <v>0</v>
      </c>
      <c r="AK16" s="6"/>
      <c r="AL16" s="80"/>
      <c r="AM16" s="39"/>
      <c r="AN16" s="7">
        <v>1.9</v>
      </c>
      <c r="AO16" s="17">
        <v>20</v>
      </c>
      <c r="AP16" s="61">
        <f t="shared" si="12"/>
        <v>0.32552083333333337</v>
      </c>
      <c r="AQ16" s="22">
        <f t="shared" si="13"/>
        <v>0</v>
      </c>
      <c r="AR16" s="59">
        <f t="shared" si="14"/>
        <v>0</v>
      </c>
    </row>
    <row r="17" spans="1:44" ht="15" customHeight="1" thickBot="1">
      <c r="A17" s="6"/>
      <c r="B17" s="124"/>
      <c r="C17" s="39"/>
      <c r="D17" s="7">
        <v>1.2</v>
      </c>
      <c r="E17" s="17">
        <v>40</v>
      </c>
      <c r="F17" s="50">
        <f t="shared" si="1"/>
        <v>0.65104166666666674</v>
      </c>
      <c r="G17" s="21">
        <f t="shared" si="0"/>
        <v>0</v>
      </c>
      <c r="H17" s="56">
        <f t="shared" si="2"/>
        <v>0</v>
      </c>
      <c r="J17" s="6"/>
      <c r="K17" s="124"/>
      <c r="L17" s="39"/>
      <c r="M17" s="7">
        <v>1.2</v>
      </c>
      <c r="N17" s="17">
        <v>85</v>
      </c>
      <c r="O17" s="58">
        <f t="shared" si="3"/>
        <v>1.3834635416666667</v>
      </c>
      <c r="P17" s="21">
        <f t="shared" si="4"/>
        <v>0</v>
      </c>
      <c r="Q17" s="59">
        <f t="shared" si="5"/>
        <v>0</v>
      </c>
      <c r="S17" s="6"/>
      <c r="T17" s="80"/>
      <c r="U17" s="39"/>
      <c r="V17" s="7">
        <v>2</v>
      </c>
      <c r="W17" s="17">
        <v>26</v>
      </c>
      <c r="X17" s="61">
        <f t="shared" si="6"/>
        <v>0.42317708333333337</v>
      </c>
      <c r="Y17" s="22">
        <f t="shared" si="7"/>
        <v>0</v>
      </c>
      <c r="Z17" s="59">
        <f t="shared" si="8"/>
        <v>0</v>
      </c>
      <c r="AB17" s="6"/>
      <c r="AC17" s="80"/>
      <c r="AD17" s="39"/>
      <c r="AE17" s="7">
        <v>2</v>
      </c>
      <c r="AF17" s="17">
        <v>38</v>
      </c>
      <c r="AG17" s="61">
        <f t="shared" si="9"/>
        <v>0.61848958333333337</v>
      </c>
      <c r="AH17" s="22">
        <f t="shared" si="10"/>
        <v>0</v>
      </c>
      <c r="AI17" s="59">
        <f t="shared" si="11"/>
        <v>0</v>
      </c>
      <c r="AK17" s="6"/>
      <c r="AL17" s="80"/>
      <c r="AM17" s="39"/>
      <c r="AN17" s="7">
        <v>2</v>
      </c>
      <c r="AO17" s="17">
        <v>20</v>
      </c>
      <c r="AP17" s="61">
        <f t="shared" si="12"/>
        <v>0.32552083333333337</v>
      </c>
      <c r="AQ17" s="22">
        <f t="shared" si="13"/>
        <v>0</v>
      </c>
      <c r="AR17" s="59">
        <f t="shared" si="14"/>
        <v>0</v>
      </c>
    </row>
    <row r="18" spans="1:44" ht="15" customHeight="1" thickBot="1">
      <c r="A18" s="6"/>
      <c r="B18" s="124"/>
      <c r="C18" s="39"/>
      <c r="D18" s="7">
        <v>1.3</v>
      </c>
      <c r="E18" s="17">
        <v>40</v>
      </c>
      <c r="F18" s="50">
        <f t="shared" si="1"/>
        <v>0.65104166666666674</v>
      </c>
      <c r="G18" s="21">
        <f t="shared" si="0"/>
        <v>0</v>
      </c>
      <c r="H18" s="56">
        <f t="shared" si="2"/>
        <v>0</v>
      </c>
      <c r="J18" s="6"/>
      <c r="K18" s="124"/>
      <c r="L18" s="39"/>
      <c r="M18" s="7">
        <v>1.3</v>
      </c>
      <c r="N18" s="17">
        <v>85</v>
      </c>
      <c r="O18" s="58">
        <f t="shared" si="3"/>
        <v>1.3834635416666667</v>
      </c>
      <c r="P18" s="21">
        <f t="shared" si="4"/>
        <v>0</v>
      </c>
      <c r="Q18" s="59">
        <f t="shared" si="5"/>
        <v>0</v>
      </c>
      <c r="S18" s="6"/>
      <c r="T18" s="80"/>
      <c r="U18" s="39"/>
      <c r="V18" s="7">
        <v>2.1</v>
      </c>
      <c r="W18" s="17">
        <v>26</v>
      </c>
      <c r="X18" s="61">
        <f t="shared" si="6"/>
        <v>0.42317708333333337</v>
      </c>
      <c r="Y18" s="22">
        <f t="shared" si="7"/>
        <v>0</v>
      </c>
      <c r="Z18" s="59">
        <f t="shared" si="8"/>
        <v>0</v>
      </c>
      <c r="AB18" s="6"/>
      <c r="AC18" s="80"/>
      <c r="AD18" s="39"/>
      <c r="AE18" s="7">
        <v>2.1</v>
      </c>
      <c r="AF18" s="17">
        <v>38</v>
      </c>
      <c r="AG18" s="61">
        <f t="shared" si="9"/>
        <v>0.61848958333333337</v>
      </c>
      <c r="AH18" s="22">
        <f t="shared" si="10"/>
        <v>0</v>
      </c>
      <c r="AI18" s="59">
        <f t="shared" si="11"/>
        <v>0</v>
      </c>
      <c r="AK18" s="6"/>
      <c r="AL18" s="80"/>
      <c r="AM18" s="39"/>
      <c r="AN18" s="7">
        <v>2.1</v>
      </c>
      <c r="AO18" s="17">
        <v>20</v>
      </c>
      <c r="AP18" s="61">
        <f t="shared" si="12"/>
        <v>0.32552083333333337</v>
      </c>
      <c r="AQ18" s="22">
        <f t="shared" si="13"/>
        <v>0</v>
      </c>
      <c r="AR18" s="59">
        <f t="shared" si="14"/>
        <v>0</v>
      </c>
    </row>
    <row r="19" spans="1:44" ht="15" customHeight="1" thickBot="1">
      <c r="A19" s="6"/>
      <c r="B19" s="124"/>
      <c r="C19" s="39"/>
      <c r="D19" s="7">
        <v>1.4</v>
      </c>
      <c r="E19" s="17">
        <v>40</v>
      </c>
      <c r="F19" s="50">
        <f t="shared" si="1"/>
        <v>0.65104166666666674</v>
      </c>
      <c r="G19" s="21">
        <f t="shared" si="0"/>
        <v>0</v>
      </c>
      <c r="H19" s="56">
        <f t="shared" si="2"/>
        <v>0</v>
      </c>
      <c r="J19" s="6"/>
      <c r="K19" s="124"/>
      <c r="L19" s="39"/>
      <c r="M19" s="7">
        <v>1.4</v>
      </c>
      <c r="N19" s="17">
        <v>85</v>
      </c>
      <c r="O19" s="58">
        <f t="shared" si="3"/>
        <v>1.3834635416666667</v>
      </c>
      <c r="P19" s="21">
        <f t="shared" si="4"/>
        <v>0</v>
      </c>
      <c r="Q19" s="59">
        <f t="shared" si="5"/>
        <v>0</v>
      </c>
      <c r="S19" s="6"/>
      <c r="T19" s="80"/>
      <c r="U19" s="39"/>
      <c r="V19" s="7">
        <v>2.2000000000000002</v>
      </c>
      <c r="W19" s="17">
        <v>26</v>
      </c>
      <c r="X19" s="61">
        <f t="shared" si="6"/>
        <v>0.42317708333333337</v>
      </c>
      <c r="Y19" s="22">
        <f t="shared" si="7"/>
        <v>0</v>
      </c>
      <c r="Z19" s="59">
        <f t="shared" si="8"/>
        <v>0</v>
      </c>
      <c r="AB19" s="6"/>
      <c r="AC19" s="80"/>
      <c r="AD19" s="39"/>
      <c r="AE19" s="7">
        <v>2.2000000000000002</v>
      </c>
      <c r="AF19" s="17">
        <v>38</v>
      </c>
      <c r="AG19" s="61">
        <f t="shared" si="9"/>
        <v>0.61848958333333337</v>
      </c>
      <c r="AH19" s="22">
        <f t="shared" si="10"/>
        <v>0</v>
      </c>
      <c r="AI19" s="59">
        <f t="shared" si="11"/>
        <v>0</v>
      </c>
      <c r="AK19" s="6"/>
      <c r="AL19" s="80"/>
      <c r="AM19" s="39"/>
      <c r="AN19" s="7">
        <v>2.2000000000000002</v>
      </c>
      <c r="AO19" s="17">
        <v>20</v>
      </c>
      <c r="AP19" s="61">
        <f t="shared" si="12"/>
        <v>0.32552083333333337</v>
      </c>
      <c r="AQ19" s="22">
        <f t="shared" si="13"/>
        <v>0</v>
      </c>
      <c r="AR19" s="59">
        <f t="shared" si="14"/>
        <v>0</v>
      </c>
    </row>
    <row r="20" spans="1:44" ht="15" customHeight="1" thickBot="1">
      <c r="A20" s="6"/>
      <c r="B20" s="124"/>
      <c r="C20" s="39"/>
      <c r="D20" s="7">
        <v>1.5</v>
      </c>
      <c r="E20" s="17">
        <v>40</v>
      </c>
      <c r="F20" s="50">
        <f t="shared" si="1"/>
        <v>0.65104166666666674</v>
      </c>
      <c r="G20" s="21">
        <f t="shared" si="0"/>
        <v>0</v>
      </c>
      <c r="H20" s="56">
        <f t="shared" si="2"/>
        <v>0</v>
      </c>
      <c r="J20" s="6"/>
      <c r="K20" s="124"/>
      <c r="L20" s="39"/>
      <c r="M20" s="7">
        <v>1.5</v>
      </c>
      <c r="N20" s="17">
        <v>85</v>
      </c>
      <c r="O20" s="58">
        <f t="shared" si="3"/>
        <v>1.3834635416666667</v>
      </c>
      <c r="P20" s="21">
        <f t="shared" si="4"/>
        <v>0</v>
      </c>
      <c r="Q20" s="59">
        <f t="shared" si="5"/>
        <v>0</v>
      </c>
      <c r="S20" s="6"/>
      <c r="T20" s="80"/>
      <c r="U20" s="39"/>
      <c r="V20" s="7">
        <v>2.2999999999999998</v>
      </c>
      <c r="W20" s="17">
        <v>26</v>
      </c>
      <c r="X20" s="61">
        <f t="shared" si="6"/>
        <v>0.42317708333333337</v>
      </c>
      <c r="Y20" s="22">
        <f t="shared" si="7"/>
        <v>0</v>
      </c>
      <c r="Z20" s="59">
        <f t="shared" si="8"/>
        <v>0</v>
      </c>
      <c r="AB20" s="6"/>
      <c r="AC20" s="80"/>
      <c r="AD20" s="39"/>
      <c r="AE20" s="7">
        <v>2.2999999999999998</v>
      </c>
      <c r="AF20" s="17">
        <v>38</v>
      </c>
      <c r="AG20" s="61">
        <f t="shared" si="9"/>
        <v>0.61848958333333337</v>
      </c>
      <c r="AH20" s="22">
        <f t="shared" si="10"/>
        <v>0</v>
      </c>
      <c r="AI20" s="59">
        <f t="shared" si="11"/>
        <v>0</v>
      </c>
      <c r="AK20" s="6"/>
      <c r="AL20" s="80"/>
      <c r="AM20" s="39"/>
      <c r="AN20" s="7">
        <v>2.2999999999999998</v>
      </c>
      <c r="AO20" s="17">
        <v>20</v>
      </c>
      <c r="AP20" s="61">
        <f t="shared" si="12"/>
        <v>0.32552083333333337</v>
      </c>
      <c r="AQ20" s="22">
        <f t="shared" si="13"/>
        <v>0</v>
      </c>
      <c r="AR20" s="59">
        <f t="shared" si="14"/>
        <v>0</v>
      </c>
    </row>
    <row r="21" spans="1:44" ht="15" customHeight="1" thickBot="1">
      <c r="A21" s="6"/>
      <c r="B21" s="124"/>
      <c r="C21" s="39"/>
      <c r="D21" s="7">
        <v>1.6</v>
      </c>
      <c r="E21" s="17">
        <v>40</v>
      </c>
      <c r="F21" s="50">
        <f t="shared" si="1"/>
        <v>0.65104166666666674</v>
      </c>
      <c r="G21" s="21">
        <f t="shared" si="0"/>
        <v>0</v>
      </c>
      <c r="H21" s="56">
        <f t="shared" si="2"/>
        <v>0</v>
      </c>
      <c r="J21" s="6"/>
      <c r="K21" s="124"/>
      <c r="L21" s="39"/>
      <c r="M21" s="7">
        <v>1.6</v>
      </c>
      <c r="N21" s="17">
        <v>85</v>
      </c>
      <c r="O21" s="58">
        <f t="shared" si="3"/>
        <v>1.3834635416666667</v>
      </c>
      <c r="P21" s="21">
        <f t="shared" si="4"/>
        <v>0</v>
      </c>
      <c r="Q21" s="59">
        <f t="shared" si="5"/>
        <v>0</v>
      </c>
      <c r="S21" s="6"/>
      <c r="T21" s="80"/>
      <c r="U21" s="39"/>
      <c r="V21" s="7">
        <v>2.4</v>
      </c>
      <c r="W21" s="17">
        <v>26</v>
      </c>
      <c r="X21" s="61">
        <f t="shared" si="6"/>
        <v>0.42317708333333337</v>
      </c>
      <c r="Y21" s="22">
        <f t="shared" si="7"/>
        <v>0</v>
      </c>
      <c r="Z21" s="59">
        <f t="shared" si="8"/>
        <v>0</v>
      </c>
      <c r="AB21" s="6"/>
      <c r="AC21" s="80"/>
      <c r="AD21" s="39"/>
      <c r="AE21" s="7">
        <v>2.4</v>
      </c>
      <c r="AF21" s="17">
        <v>38</v>
      </c>
      <c r="AG21" s="61">
        <f t="shared" si="9"/>
        <v>0.61848958333333337</v>
      </c>
      <c r="AH21" s="22">
        <f t="shared" si="10"/>
        <v>0</v>
      </c>
      <c r="AI21" s="59">
        <f t="shared" si="11"/>
        <v>0</v>
      </c>
      <c r="AK21" s="6"/>
      <c r="AL21" s="80"/>
      <c r="AM21" s="39"/>
      <c r="AN21" s="7">
        <v>2.4</v>
      </c>
      <c r="AO21" s="17">
        <v>20</v>
      </c>
      <c r="AP21" s="61">
        <f t="shared" si="12"/>
        <v>0.32552083333333337</v>
      </c>
      <c r="AQ21" s="22">
        <f t="shared" si="13"/>
        <v>0</v>
      </c>
      <c r="AR21" s="59">
        <f t="shared" si="14"/>
        <v>0</v>
      </c>
    </row>
    <row r="22" spans="1:44" ht="15" customHeight="1" thickBot="1">
      <c r="A22" s="6"/>
      <c r="B22" s="124"/>
      <c r="C22" s="39"/>
      <c r="D22" s="7">
        <v>1.7</v>
      </c>
      <c r="E22" s="17">
        <v>40</v>
      </c>
      <c r="F22" s="50">
        <f t="shared" si="1"/>
        <v>0.65104166666666674</v>
      </c>
      <c r="G22" s="21">
        <f t="shared" si="0"/>
        <v>0</v>
      </c>
      <c r="H22" s="56">
        <f t="shared" si="2"/>
        <v>0</v>
      </c>
      <c r="J22" s="6"/>
      <c r="K22" s="124"/>
      <c r="L22" s="39"/>
      <c r="M22" s="7">
        <v>1.7</v>
      </c>
      <c r="N22" s="17">
        <v>85</v>
      </c>
      <c r="O22" s="58">
        <f t="shared" si="3"/>
        <v>1.3834635416666667</v>
      </c>
      <c r="P22" s="21">
        <f t="shared" si="4"/>
        <v>0</v>
      </c>
      <c r="Q22" s="59">
        <f t="shared" si="5"/>
        <v>0</v>
      </c>
      <c r="S22" s="6"/>
      <c r="T22" s="80"/>
      <c r="U22" s="39"/>
      <c r="V22" s="7">
        <v>2.5</v>
      </c>
      <c r="W22" s="17">
        <v>26</v>
      </c>
      <c r="X22" s="61">
        <f t="shared" si="6"/>
        <v>0.42317708333333337</v>
      </c>
      <c r="Y22" s="22">
        <f t="shared" si="7"/>
        <v>0</v>
      </c>
      <c r="Z22" s="59">
        <f t="shared" si="8"/>
        <v>0</v>
      </c>
      <c r="AB22" s="6"/>
      <c r="AC22" s="80"/>
      <c r="AD22" s="39"/>
      <c r="AE22" s="7">
        <v>2.5</v>
      </c>
      <c r="AF22" s="17">
        <v>38</v>
      </c>
      <c r="AG22" s="61">
        <f t="shared" si="9"/>
        <v>0.61848958333333337</v>
      </c>
      <c r="AH22" s="22">
        <f t="shared" si="10"/>
        <v>0</v>
      </c>
      <c r="AI22" s="59">
        <f t="shared" si="11"/>
        <v>0</v>
      </c>
      <c r="AK22" s="6"/>
      <c r="AL22" s="80"/>
      <c r="AM22" s="39"/>
      <c r="AN22" s="7">
        <v>2.5</v>
      </c>
      <c r="AO22" s="17">
        <v>20</v>
      </c>
      <c r="AP22" s="61">
        <f t="shared" si="12"/>
        <v>0.32552083333333337</v>
      </c>
      <c r="AQ22" s="22">
        <f t="shared" si="13"/>
        <v>0</v>
      </c>
      <c r="AR22" s="59">
        <f t="shared" si="14"/>
        <v>0</v>
      </c>
    </row>
    <row r="23" spans="1:44" ht="15" customHeight="1" thickBot="1">
      <c r="A23" s="6"/>
      <c r="B23" s="124"/>
      <c r="C23" s="39"/>
      <c r="D23" s="7">
        <v>1.8</v>
      </c>
      <c r="E23" s="17">
        <v>50</v>
      </c>
      <c r="F23" s="50">
        <f t="shared" si="1"/>
        <v>0.81380208333333337</v>
      </c>
      <c r="G23" s="21">
        <f t="shared" si="0"/>
        <v>0</v>
      </c>
      <c r="H23" s="56">
        <f t="shared" si="2"/>
        <v>0</v>
      </c>
      <c r="J23" s="6"/>
      <c r="K23" s="124"/>
      <c r="L23" s="39"/>
      <c r="M23" s="7">
        <v>1.8</v>
      </c>
      <c r="N23" s="17">
        <v>120</v>
      </c>
      <c r="O23" s="58">
        <f t="shared" si="3"/>
        <v>1.9531250000000002</v>
      </c>
      <c r="P23" s="21">
        <f t="shared" si="4"/>
        <v>0</v>
      </c>
      <c r="Q23" s="59">
        <f t="shared" si="5"/>
        <v>0</v>
      </c>
      <c r="S23" s="6"/>
      <c r="T23" s="80"/>
      <c r="U23" s="39"/>
      <c r="V23" s="7">
        <v>2.6</v>
      </c>
      <c r="W23" s="17">
        <v>26</v>
      </c>
      <c r="X23" s="61">
        <f t="shared" si="6"/>
        <v>0.42317708333333337</v>
      </c>
      <c r="Y23" s="22">
        <f t="shared" si="7"/>
        <v>0</v>
      </c>
      <c r="Z23" s="59">
        <f t="shared" si="8"/>
        <v>0</v>
      </c>
      <c r="AB23" s="6"/>
      <c r="AC23" s="80"/>
      <c r="AD23" s="39"/>
      <c r="AE23" s="7">
        <v>2.6</v>
      </c>
      <c r="AF23" s="17">
        <v>38</v>
      </c>
      <c r="AG23" s="61">
        <f t="shared" si="9"/>
        <v>0.61848958333333337</v>
      </c>
      <c r="AH23" s="22">
        <f t="shared" si="10"/>
        <v>0</v>
      </c>
      <c r="AI23" s="59">
        <f t="shared" si="11"/>
        <v>0</v>
      </c>
      <c r="AK23" s="6"/>
      <c r="AL23" s="80"/>
      <c r="AM23" s="39"/>
      <c r="AN23" s="7">
        <v>2.6</v>
      </c>
      <c r="AO23" s="17">
        <v>20</v>
      </c>
      <c r="AP23" s="61">
        <f t="shared" si="12"/>
        <v>0.32552083333333337</v>
      </c>
      <c r="AQ23" s="22">
        <f t="shared" si="13"/>
        <v>0</v>
      </c>
      <c r="AR23" s="59">
        <f t="shared" si="14"/>
        <v>0</v>
      </c>
    </row>
    <row r="24" spans="1:44" ht="15" customHeight="1" thickBot="1">
      <c r="A24" s="6"/>
      <c r="B24" s="124"/>
      <c r="C24" s="39"/>
      <c r="D24" s="7">
        <v>1.9</v>
      </c>
      <c r="E24" s="17">
        <v>50</v>
      </c>
      <c r="F24" s="50">
        <f t="shared" si="1"/>
        <v>0.81380208333333337</v>
      </c>
      <c r="G24" s="21">
        <f t="shared" si="0"/>
        <v>0</v>
      </c>
      <c r="H24" s="56">
        <f t="shared" si="2"/>
        <v>0</v>
      </c>
      <c r="J24" s="6"/>
      <c r="K24" s="124"/>
      <c r="L24" s="39"/>
      <c r="M24" s="7">
        <v>1.9</v>
      </c>
      <c r="N24" s="17">
        <v>120</v>
      </c>
      <c r="O24" s="58">
        <f t="shared" si="3"/>
        <v>1.9531250000000002</v>
      </c>
      <c r="P24" s="21">
        <f t="shared" si="4"/>
        <v>0</v>
      </c>
      <c r="Q24" s="59">
        <f t="shared" si="5"/>
        <v>0</v>
      </c>
      <c r="S24" s="6"/>
      <c r="T24" s="80"/>
      <c r="U24" s="39"/>
      <c r="V24" s="7">
        <v>2.7</v>
      </c>
      <c r="W24" s="17">
        <v>26</v>
      </c>
      <c r="X24" s="61">
        <f t="shared" si="6"/>
        <v>0.42317708333333337</v>
      </c>
      <c r="Y24" s="22">
        <f t="shared" si="7"/>
        <v>0</v>
      </c>
      <c r="Z24" s="59">
        <f t="shared" si="8"/>
        <v>0</v>
      </c>
      <c r="AB24" s="6"/>
      <c r="AC24" s="80"/>
      <c r="AD24" s="39"/>
      <c r="AE24" s="7">
        <v>2.7</v>
      </c>
      <c r="AF24" s="17">
        <v>38</v>
      </c>
      <c r="AG24" s="61">
        <f t="shared" si="9"/>
        <v>0.61848958333333337</v>
      </c>
      <c r="AH24" s="22">
        <f t="shared" si="10"/>
        <v>0</v>
      </c>
      <c r="AI24" s="59">
        <f t="shared" si="11"/>
        <v>0</v>
      </c>
      <c r="AK24" s="6"/>
      <c r="AL24" s="80"/>
      <c r="AM24" s="39"/>
      <c r="AN24" s="7">
        <v>2.7</v>
      </c>
      <c r="AO24" s="17">
        <v>20</v>
      </c>
      <c r="AP24" s="61">
        <f t="shared" si="12"/>
        <v>0.32552083333333337</v>
      </c>
      <c r="AQ24" s="22">
        <f t="shared" si="13"/>
        <v>0</v>
      </c>
      <c r="AR24" s="59">
        <f t="shared" si="14"/>
        <v>0</v>
      </c>
    </row>
    <row r="25" spans="1:44" ht="15" customHeight="1" thickBot="1">
      <c r="A25" s="6"/>
      <c r="B25" s="124"/>
      <c r="C25" s="39"/>
      <c r="D25" s="7">
        <v>2</v>
      </c>
      <c r="E25" s="17">
        <v>65</v>
      </c>
      <c r="F25" s="50">
        <f t="shared" si="1"/>
        <v>1.0579427083333335</v>
      </c>
      <c r="G25" s="21">
        <f t="shared" si="0"/>
        <v>0</v>
      </c>
      <c r="H25" s="56">
        <f t="shared" si="2"/>
        <v>0</v>
      </c>
      <c r="J25" s="6"/>
      <c r="K25" s="124"/>
      <c r="L25" s="39"/>
      <c r="M25" s="7">
        <v>2</v>
      </c>
      <c r="N25" s="17">
        <v>120</v>
      </c>
      <c r="O25" s="58">
        <f t="shared" si="3"/>
        <v>1.9531250000000002</v>
      </c>
      <c r="P25" s="21">
        <f t="shared" si="4"/>
        <v>0</v>
      </c>
      <c r="Q25" s="59">
        <f t="shared" si="5"/>
        <v>0</v>
      </c>
      <c r="S25" s="6"/>
      <c r="T25" s="80"/>
      <c r="U25" s="39"/>
      <c r="V25" s="7">
        <v>2.8</v>
      </c>
      <c r="W25" s="17">
        <v>26</v>
      </c>
      <c r="X25" s="61">
        <f t="shared" si="6"/>
        <v>0.42317708333333337</v>
      </c>
      <c r="Y25" s="22">
        <f t="shared" si="7"/>
        <v>0</v>
      </c>
      <c r="Z25" s="59">
        <f t="shared" si="8"/>
        <v>0</v>
      </c>
      <c r="AB25" s="6"/>
      <c r="AC25" s="80"/>
      <c r="AD25" s="39"/>
      <c r="AE25" s="7">
        <v>2.8</v>
      </c>
      <c r="AF25" s="17">
        <v>38</v>
      </c>
      <c r="AG25" s="61">
        <f t="shared" si="9"/>
        <v>0.61848958333333337</v>
      </c>
      <c r="AH25" s="22">
        <f t="shared" si="10"/>
        <v>0</v>
      </c>
      <c r="AI25" s="59">
        <f t="shared" si="11"/>
        <v>0</v>
      </c>
      <c r="AK25" s="6"/>
      <c r="AL25" s="80"/>
      <c r="AM25" s="39"/>
      <c r="AN25" s="7">
        <v>2.8</v>
      </c>
      <c r="AO25" s="17">
        <v>20</v>
      </c>
      <c r="AP25" s="61">
        <f t="shared" si="12"/>
        <v>0.32552083333333337</v>
      </c>
      <c r="AQ25" s="22">
        <f t="shared" si="13"/>
        <v>0</v>
      </c>
      <c r="AR25" s="59">
        <f t="shared" si="14"/>
        <v>0</v>
      </c>
    </row>
    <row r="26" spans="1:44" ht="15" customHeight="1" thickBot="1">
      <c r="A26" s="6"/>
      <c r="B26" s="124"/>
      <c r="C26" s="39"/>
      <c r="D26" s="7">
        <v>2.1</v>
      </c>
      <c r="E26" s="17">
        <v>65</v>
      </c>
      <c r="F26" s="50">
        <f t="shared" si="1"/>
        <v>1.0579427083333335</v>
      </c>
      <c r="G26" s="21">
        <f t="shared" si="0"/>
        <v>0</v>
      </c>
      <c r="H26" s="56">
        <f t="shared" si="2"/>
        <v>0</v>
      </c>
      <c r="J26" s="6"/>
      <c r="K26" s="124"/>
      <c r="L26" s="39"/>
      <c r="M26" s="7">
        <v>2.1</v>
      </c>
      <c r="N26" s="17">
        <v>120</v>
      </c>
      <c r="O26" s="58">
        <f t="shared" si="3"/>
        <v>1.9531250000000002</v>
      </c>
      <c r="P26" s="21">
        <f t="shared" si="4"/>
        <v>0</v>
      </c>
      <c r="Q26" s="59">
        <f t="shared" si="5"/>
        <v>0</v>
      </c>
      <c r="S26" s="6"/>
      <c r="T26" s="80"/>
      <c r="U26" s="39"/>
      <c r="V26" s="7">
        <v>2.9</v>
      </c>
      <c r="W26" s="17">
        <v>26</v>
      </c>
      <c r="X26" s="61">
        <f t="shared" si="6"/>
        <v>0.42317708333333337</v>
      </c>
      <c r="Y26" s="22">
        <f t="shared" si="7"/>
        <v>0</v>
      </c>
      <c r="Z26" s="59">
        <f t="shared" si="8"/>
        <v>0</v>
      </c>
      <c r="AB26" s="6"/>
      <c r="AC26" s="80"/>
      <c r="AD26" s="39"/>
      <c r="AE26" s="7">
        <v>2.9</v>
      </c>
      <c r="AF26" s="17">
        <v>38</v>
      </c>
      <c r="AG26" s="61">
        <f t="shared" si="9"/>
        <v>0.61848958333333337</v>
      </c>
      <c r="AH26" s="22">
        <f t="shared" si="10"/>
        <v>0</v>
      </c>
      <c r="AI26" s="59">
        <f t="shared" si="11"/>
        <v>0</v>
      </c>
      <c r="AK26" s="6"/>
      <c r="AL26" s="80"/>
      <c r="AM26" s="39"/>
      <c r="AN26" s="7">
        <v>2.9</v>
      </c>
      <c r="AO26" s="17">
        <v>20</v>
      </c>
      <c r="AP26" s="61">
        <f t="shared" si="12"/>
        <v>0.32552083333333337</v>
      </c>
      <c r="AQ26" s="22">
        <f t="shared" si="13"/>
        <v>0</v>
      </c>
      <c r="AR26" s="59">
        <f t="shared" si="14"/>
        <v>0</v>
      </c>
    </row>
    <row r="27" spans="1:44" ht="15" customHeight="1" thickBot="1">
      <c r="A27" s="6"/>
      <c r="B27" s="124"/>
      <c r="C27" s="39"/>
      <c r="D27" s="7">
        <v>2.2000000000000002</v>
      </c>
      <c r="E27" s="17">
        <v>65</v>
      </c>
      <c r="F27" s="50">
        <f t="shared" si="1"/>
        <v>1.0579427083333335</v>
      </c>
      <c r="G27" s="21">
        <f t="shared" si="0"/>
        <v>0</v>
      </c>
      <c r="H27" s="56">
        <f t="shared" si="2"/>
        <v>0</v>
      </c>
      <c r="J27" s="6"/>
      <c r="K27" s="124"/>
      <c r="L27" s="39"/>
      <c r="M27" s="7">
        <v>2.2000000000000002</v>
      </c>
      <c r="N27" s="17">
        <v>120</v>
      </c>
      <c r="O27" s="58">
        <f t="shared" si="3"/>
        <v>1.9531250000000002</v>
      </c>
      <c r="P27" s="21">
        <f t="shared" si="4"/>
        <v>0</v>
      </c>
      <c r="Q27" s="59">
        <f t="shared" si="5"/>
        <v>0</v>
      </c>
      <c r="S27" s="8"/>
      <c r="T27" s="81"/>
      <c r="U27" s="40"/>
      <c r="V27" s="9">
        <v>3</v>
      </c>
      <c r="W27" s="17">
        <v>26</v>
      </c>
      <c r="X27" s="61">
        <f t="shared" si="6"/>
        <v>0.42317708333333337</v>
      </c>
      <c r="Y27" s="22">
        <f t="shared" si="7"/>
        <v>0</v>
      </c>
      <c r="Z27" s="59">
        <f t="shared" si="8"/>
        <v>0</v>
      </c>
      <c r="AB27" s="8"/>
      <c r="AC27" s="81"/>
      <c r="AD27" s="40"/>
      <c r="AE27" s="9">
        <v>3</v>
      </c>
      <c r="AF27" s="17">
        <v>38</v>
      </c>
      <c r="AG27" s="61">
        <f t="shared" si="9"/>
        <v>0.61848958333333337</v>
      </c>
      <c r="AH27" s="22">
        <f t="shared" si="10"/>
        <v>0</v>
      </c>
      <c r="AI27" s="59">
        <f t="shared" si="11"/>
        <v>0</v>
      </c>
      <c r="AK27" s="33"/>
      <c r="AL27" s="80"/>
      <c r="AM27" s="46"/>
      <c r="AN27" s="9">
        <v>3</v>
      </c>
      <c r="AO27" s="17">
        <v>20</v>
      </c>
      <c r="AP27" s="61">
        <f t="shared" si="12"/>
        <v>0.32552083333333337</v>
      </c>
      <c r="AQ27" s="22">
        <f t="shared" si="13"/>
        <v>0</v>
      </c>
      <c r="AR27" s="59">
        <f t="shared" si="14"/>
        <v>0</v>
      </c>
    </row>
    <row r="28" spans="1:44" ht="15" customHeight="1" thickBot="1">
      <c r="A28" s="6"/>
      <c r="B28" s="124"/>
      <c r="C28" s="39"/>
      <c r="D28" s="7">
        <v>2.2999999999999998</v>
      </c>
      <c r="E28" s="17">
        <v>65</v>
      </c>
      <c r="F28" s="50">
        <f t="shared" si="1"/>
        <v>1.0579427083333335</v>
      </c>
      <c r="G28" s="21">
        <f t="shared" si="0"/>
        <v>0</v>
      </c>
      <c r="H28" s="56">
        <f t="shared" si="2"/>
        <v>0</v>
      </c>
      <c r="J28" s="6"/>
      <c r="K28" s="124"/>
      <c r="L28" s="39"/>
      <c r="M28" s="7">
        <v>2.2999999999999998</v>
      </c>
      <c r="N28" s="17">
        <v>120</v>
      </c>
      <c r="O28" s="58">
        <f t="shared" si="3"/>
        <v>1.9531250000000002</v>
      </c>
      <c r="P28" s="21">
        <f t="shared" si="4"/>
        <v>0</v>
      </c>
      <c r="Q28" s="59">
        <f t="shared" si="5"/>
        <v>0</v>
      </c>
      <c r="S28" s="6"/>
      <c r="T28" s="84" t="s">
        <v>3</v>
      </c>
      <c r="U28" s="41"/>
      <c r="V28" s="7">
        <v>1</v>
      </c>
      <c r="W28" s="17">
        <v>20</v>
      </c>
      <c r="X28" s="61">
        <f t="shared" si="6"/>
        <v>0.32552083333333337</v>
      </c>
      <c r="Y28" s="22">
        <f t="shared" si="7"/>
        <v>0</v>
      </c>
      <c r="Z28" s="59">
        <f t="shared" si="8"/>
        <v>0</v>
      </c>
      <c r="AB28" s="6"/>
      <c r="AC28" s="84" t="s">
        <v>3</v>
      </c>
      <c r="AD28" s="41"/>
      <c r="AE28" s="7">
        <v>1</v>
      </c>
      <c r="AF28" s="17">
        <v>20</v>
      </c>
      <c r="AG28" s="61">
        <f t="shared" si="9"/>
        <v>0.32552083333333337</v>
      </c>
      <c r="AH28" s="22">
        <f t="shared" si="10"/>
        <v>0</v>
      </c>
      <c r="AI28" s="59">
        <f t="shared" si="11"/>
        <v>0</v>
      </c>
      <c r="AK28" s="3"/>
      <c r="AL28" s="3"/>
      <c r="AM28" s="32"/>
      <c r="AN28" s="67" t="s">
        <v>28</v>
      </c>
      <c r="AO28" s="68"/>
      <c r="AP28" s="34"/>
      <c r="AQ28" s="24">
        <f>SUM(AQ7:AQ27)</f>
        <v>0</v>
      </c>
      <c r="AR28" s="59">
        <f>SUM(AR7:AR27)</f>
        <v>0</v>
      </c>
    </row>
    <row r="29" spans="1:44" ht="15" customHeight="1" thickBot="1">
      <c r="A29" s="6"/>
      <c r="B29" s="124"/>
      <c r="C29" s="39"/>
      <c r="D29" s="7">
        <v>2.4</v>
      </c>
      <c r="E29" s="17">
        <v>65</v>
      </c>
      <c r="F29" s="50">
        <f t="shared" si="1"/>
        <v>1.0579427083333335</v>
      </c>
      <c r="G29" s="21">
        <f t="shared" si="0"/>
        <v>0</v>
      </c>
      <c r="H29" s="56">
        <f t="shared" si="2"/>
        <v>0</v>
      </c>
      <c r="J29" s="6"/>
      <c r="K29" s="124"/>
      <c r="L29" s="39"/>
      <c r="M29" s="7">
        <v>2.4</v>
      </c>
      <c r="N29" s="17">
        <v>120</v>
      </c>
      <c r="O29" s="58">
        <f t="shared" si="3"/>
        <v>1.9531250000000002</v>
      </c>
      <c r="P29" s="21">
        <f t="shared" si="4"/>
        <v>0</v>
      </c>
      <c r="Q29" s="59">
        <f t="shared" si="5"/>
        <v>0</v>
      </c>
      <c r="S29" s="6"/>
      <c r="T29" s="85"/>
      <c r="U29" s="41"/>
      <c r="V29" s="7">
        <v>1.1000000000000001</v>
      </c>
      <c r="W29" s="17">
        <v>20</v>
      </c>
      <c r="X29" s="61">
        <f t="shared" si="6"/>
        <v>0.32552083333333337</v>
      </c>
      <c r="Y29" s="22">
        <f t="shared" si="7"/>
        <v>0</v>
      </c>
      <c r="Z29" s="59">
        <f t="shared" si="8"/>
        <v>0</v>
      </c>
      <c r="AB29" s="6"/>
      <c r="AC29" s="85"/>
      <c r="AD29" s="41"/>
      <c r="AE29" s="7">
        <v>1.1000000000000001</v>
      </c>
      <c r="AF29" s="17">
        <v>20</v>
      </c>
      <c r="AG29" s="61">
        <f t="shared" si="9"/>
        <v>0.32552083333333337</v>
      </c>
      <c r="AH29" s="22">
        <f t="shared" si="10"/>
        <v>0</v>
      </c>
      <c r="AI29" s="59">
        <f t="shared" si="11"/>
        <v>0</v>
      </c>
    </row>
    <row r="30" spans="1:44" ht="15" customHeight="1" thickBot="1">
      <c r="A30" s="6"/>
      <c r="B30" s="124"/>
      <c r="C30" s="39"/>
      <c r="D30" s="7">
        <v>2.5</v>
      </c>
      <c r="E30" s="17">
        <v>65</v>
      </c>
      <c r="F30" s="50">
        <f t="shared" si="1"/>
        <v>1.0579427083333335</v>
      </c>
      <c r="G30" s="21">
        <f t="shared" si="0"/>
        <v>0</v>
      </c>
      <c r="H30" s="56">
        <f t="shared" si="2"/>
        <v>0</v>
      </c>
      <c r="J30" s="6"/>
      <c r="K30" s="124"/>
      <c r="L30" s="39"/>
      <c r="M30" s="7">
        <v>2.5</v>
      </c>
      <c r="N30" s="17">
        <v>120</v>
      </c>
      <c r="O30" s="58">
        <f t="shared" si="3"/>
        <v>1.9531250000000002</v>
      </c>
      <c r="P30" s="21">
        <f t="shared" si="4"/>
        <v>0</v>
      </c>
      <c r="Q30" s="59">
        <f t="shared" si="5"/>
        <v>0</v>
      </c>
      <c r="S30" s="6"/>
      <c r="T30" s="85"/>
      <c r="U30" s="41"/>
      <c r="V30" s="7">
        <v>1.2</v>
      </c>
      <c r="W30" s="17">
        <v>20</v>
      </c>
      <c r="X30" s="61">
        <f t="shared" si="6"/>
        <v>0.32552083333333337</v>
      </c>
      <c r="Y30" s="22">
        <f t="shared" si="7"/>
        <v>0</v>
      </c>
      <c r="Z30" s="59">
        <f t="shared" si="8"/>
        <v>0</v>
      </c>
      <c r="AB30" s="6"/>
      <c r="AC30" s="85"/>
      <c r="AD30" s="41"/>
      <c r="AE30" s="7">
        <v>1.2</v>
      </c>
      <c r="AF30" s="17">
        <v>20</v>
      </c>
      <c r="AG30" s="61">
        <f t="shared" si="9"/>
        <v>0.32552083333333337</v>
      </c>
      <c r="AH30" s="22">
        <f t="shared" si="10"/>
        <v>0</v>
      </c>
      <c r="AI30" s="59">
        <f t="shared" si="11"/>
        <v>0</v>
      </c>
    </row>
    <row r="31" spans="1:44" ht="15" customHeight="1" thickBot="1">
      <c r="A31" s="6"/>
      <c r="B31" s="124"/>
      <c r="C31" s="39"/>
      <c r="D31" s="7">
        <v>2.6</v>
      </c>
      <c r="E31" s="17">
        <v>65</v>
      </c>
      <c r="F31" s="50">
        <f t="shared" si="1"/>
        <v>1.0579427083333335</v>
      </c>
      <c r="G31" s="21">
        <f t="shared" si="0"/>
        <v>0</v>
      </c>
      <c r="H31" s="56">
        <f t="shared" si="2"/>
        <v>0</v>
      </c>
      <c r="J31" s="6"/>
      <c r="K31" s="124"/>
      <c r="L31" s="39"/>
      <c r="M31" s="7">
        <v>2.6</v>
      </c>
      <c r="N31" s="17">
        <v>120</v>
      </c>
      <c r="O31" s="58">
        <f t="shared" si="3"/>
        <v>1.9531250000000002</v>
      </c>
      <c r="P31" s="21">
        <f t="shared" si="4"/>
        <v>0</v>
      </c>
      <c r="Q31" s="59">
        <f t="shared" si="5"/>
        <v>0</v>
      </c>
      <c r="S31" s="6"/>
      <c r="T31" s="85"/>
      <c r="U31" s="41"/>
      <c r="V31" s="7">
        <v>1.3</v>
      </c>
      <c r="W31" s="17">
        <v>20</v>
      </c>
      <c r="X31" s="61">
        <f t="shared" si="6"/>
        <v>0.32552083333333337</v>
      </c>
      <c r="Y31" s="22">
        <f t="shared" si="7"/>
        <v>0</v>
      </c>
      <c r="Z31" s="59">
        <f t="shared" si="8"/>
        <v>0</v>
      </c>
      <c r="AB31" s="6"/>
      <c r="AC31" s="85"/>
      <c r="AD31" s="41"/>
      <c r="AE31" s="7">
        <v>1.3</v>
      </c>
      <c r="AF31" s="17">
        <v>20</v>
      </c>
      <c r="AG31" s="61">
        <f t="shared" si="9"/>
        <v>0.32552083333333337</v>
      </c>
      <c r="AH31" s="22">
        <f t="shared" si="10"/>
        <v>0</v>
      </c>
      <c r="AI31" s="59">
        <f t="shared" si="11"/>
        <v>0</v>
      </c>
    </row>
    <row r="32" spans="1:44" ht="15" customHeight="1" thickBot="1">
      <c r="A32" s="6"/>
      <c r="B32" s="124"/>
      <c r="C32" s="39"/>
      <c r="D32" s="7">
        <v>2.7</v>
      </c>
      <c r="E32" s="17">
        <v>65</v>
      </c>
      <c r="F32" s="50">
        <f t="shared" si="1"/>
        <v>1.0579427083333335</v>
      </c>
      <c r="G32" s="21">
        <f t="shared" si="0"/>
        <v>0</v>
      </c>
      <c r="H32" s="56">
        <f t="shared" si="2"/>
        <v>0</v>
      </c>
      <c r="J32" s="6"/>
      <c r="K32" s="124"/>
      <c r="L32" s="39"/>
      <c r="M32" s="7">
        <v>2.7</v>
      </c>
      <c r="N32" s="17">
        <v>120</v>
      </c>
      <c r="O32" s="58">
        <f t="shared" si="3"/>
        <v>1.9531250000000002</v>
      </c>
      <c r="P32" s="21">
        <f t="shared" si="4"/>
        <v>0</v>
      </c>
      <c r="Q32" s="59">
        <f t="shared" si="5"/>
        <v>0</v>
      </c>
      <c r="S32" s="6"/>
      <c r="T32" s="85"/>
      <c r="U32" s="41"/>
      <c r="V32" s="7">
        <v>1.4</v>
      </c>
      <c r="W32" s="17">
        <v>20</v>
      </c>
      <c r="X32" s="61">
        <f t="shared" si="6"/>
        <v>0.32552083333333337</v>
      </c>
      <c r="Y32" s="22">
        <f t="shared" si="7"/>
        <v>0</v>
      </c>
      <c r="Z32" s="59">
        <f t="shared" si="8"/>
        <v>0</v>
      </c>
      <c r="AB32" s="6"/>
      <c r="AC32" s="85"/>
      <c r="AD32" s="41"/>
      <c r="AE32" s="7">
        <v>1.4</v>
      </c>
      <c r="AF32" s="17">
        <v>20</v>
      </c>
      <c r="AG32" s="61">
        <f t="shared" si="9"/>
        <v>0.32552083333333337</v>
      </c>
      <c r="AH32" s="22">
        <f t="shared" si="10"/>
        <v>0</v>
      </c>
      <c r="AI32" s="59">
        <f t="shared" si="11"/>
        <v>0</v>
      </c>
      <c r="AK32" s="87" t="s">
        <v>17</v>
      </c>
      <c r="AL32" s="113"/>
      <c r="AM32" s="113"/>
      <c r="AN32" s="113"/>
      <c r="AO32" s="113"/>
      <c r="AP32" s="113"/>
      <c r="AQ32" s="113"/>
      <c r="AR32" s="114"/>
    </row>
    <row r="33" spans="1:44" ht="15" customHeight="1" thickBot="1">
      <c r="A33" s="6"/>
      <c r="B33" s="124"/>
      <c r="C33" s="39"/>
      <c r="D33" s="7">
        <v>2.8</v>
      </c>
      <c r="E33" s="17">
        <v>65</v>
      </c>
      <c r="F33" s="50">
        <f t="shared" si="1"/>
        <v>1.0579427083333335</v>
      </c>
      <c r="G33" s="21">
        <f t="shared" si="0"/>
        <v>0</v>
      </c>
      <c r="H33" s="56">
        <f t="shared" si="2"/>
        <v>0</v>
      </c>
      <c r="J33" s="6"/>
      <c r="K33" s="124"/>
      <c r="L33" s="39"/>
      <c r="M33" s="7">
        <v>2.8</v>
      </c>
      <c r="N33" s="17">
        <v>120</v>
      </c>
      <c r="O33" s="58">
        <f t="shared" si="3"/>
        <v>1.9531250000000002</v>
      </c>
      <c r="P33" s="21">
        <f t="shared" si="4"/>
        <v>0</v>
      </c>
      <c r="Q33" s="59">
        <f t="shared" si="5"/>
        <v>0</v>
      </c>
      <c r="S33" s="6"/>
      <c r="T33" s="85"/>
      <c r="U33" s="41"/>
      <c r="V33" s="7">
        <v>1.5</v>
      </c>
      <c r="W33" s="17">
        <v>20</v>
      </c>
      <c r="X33" s="61">
        <f t="shared" si="6"/>
        <v>0.32552083333333337</v>
      </c>
      <c r="Y33" s="22">
        <f t="shared" si="7"/>
        <v>0</v>
      </c>
      <c r="Z33" s="59">
        <f t="shared" si="8"/>
        <v>0</v>
      </c>
      <c r="AB33" s="6"/>
      <c r="AC33" s="85"/>
      <c r="AD33" s="41"/>
      <c r="AE33" s="7">
        <v>1.5</v>
      </c>
      <c r="AF33" s="17">
        <v>20</v>
      </c>
      <c r="AG33" s="61">
        <f t="shared" si="9"/>
        <v>0.32552083333333337</v>
      </c>
      <c r="AH33" s="22">
        <f t="shared" si="10"/>
        <v>0</v>
      </c>
      <c r="AI33" s="59">
        <f t="shared" si="11"/>
        <v>0</v>
      </c>
      <c r="AK33" s="109" t="s">
        <v>0</v>
      </c>
      <c r="AL33" s="69" t="s">
        <v>1</v>
      </c>
      <c r="AM33" s="111" t="s">
        <v>8</v>
      </c>
      <c r="AN33" s="69" t="s">
        <v>7</v>
      </c>
      <c r="AO33" s="69" t="s">
        <v>2</v>
      </c>
      <c r="AP33" s="69" t="s">
        <v>30</v>
      </c>
      <c r="AQ33" s="69" t="s">
        <v>9</v>
      </c>
      <c r="AR33" s="77" t="s">
        <v>31</v>
      </c>
    </row>
    <row r="34" spans="1:44" ht="15" customHeight="1" thickBot="1">
      <c r="A34" s="6"/>
      <c r="B34" s="124"/>
      <c r="C34" s="39"/>
      <c r="D34" s="7">
        <v>2.9</v>
      </c>
      <c r="E34" s="17">
        <v>65</v>
      </c>
      <c r="F34" s="50">
        <f t="shared" si="1"/>
        <v>1.0579427083333335</v>
      </c>
      <c r="G34" s="21">
        <f t="shared" si="0"/>
        <v>0</v>
      </c>
      <c r="H34" s="56">
        <f t="shared" si="2"/>
        <v>0</v>
      </c>
      <c r="J34" s="6"/>
      <c r="K34" s="124"/>
      <c r="L34" s="39"/>
      <c r="M34" s="7">
        <v>2.9</v>
      </c>
      <c r="N34" s="17">
        <v>120</v>
      </c>
      <c r="O34" s="58">
        <f t="shared" si="3"/>
        <v>1.9531250000000002</v>
      </c>
      <c r="P34" s="21">
        <f t="shared" si="4"/>
        <v>0</v>
      </c>
      <c r="Q34" s="59">
        <f t="shared" si="5"/>
        <v>0</v>
      </c>
      <c r="S34" s="6"/>
      <c r="T34" s="85"/>
      <c r="U34" s="41"/>
      <c r="V34" s="7">
        <v>1.6</v>
      </c>
      <c r="W34" s="17">
        <v>20</v>
      </c>
      <c r="X34" s="61">
        <f t="shared" si="6"/>
        <v>0.32552083333333337</v>
      </c>
      <c r="Y34" s="22">
        <f t="shared" si="7"/>
        <v>0</v>
      </c>
      <c r="Z34" s="59">
        <f t="shared" si="8"/>
        <v>0</v>
      </c>
      <c r="AB34" s="6"/>
      <c r="AC34" s="85"/>
      <c r="AD34" s="41"/>
      <c r="AE34" s="7">
        <v>1.6</v>
      </c>
      <c r="AF34" s="17">
        <v>20</v>
      </c>
      <c r="AG34" s="61">
        <f t="shared" si="9"/>
        <v>0.32552083333333337</v>
      </c>
      <c r="AH34" s="22">
        <f t="shared" si="10"/>
        <v>0</v>
      </c>
      <c r="AI34" s="59">
        <f t="shared" si="11"/>
        <v>0</v>
      </c>
      <c r="AK34" s="110"/>
      <c r="AL34" s="108"/>
      <c r="AM34" s="112"/>
      <c r="AN34" s="70"/>
      <c r="AO34" s="70"/>
      <c r="AP34" s="70"/>
      <c r="AQ34" s="70"/>
      <c r="AR34" s="120"/>
    </row>
    <row r="35" spans="1:44" ht="15" customHeight="1" thickBot="1">
      <c r="A35" s="8"/>
      <c r="B35" s="125"/>
      <c r="C35" s="40"/>
      <c r="D35" s="9">
        <v>3</v>
      </c>
      <c r="E35" s="18">
        <v>65</v>
      </c>
      <c r="F35" s="50">
        <f t="shared" si="1"/>
        <v>1.0579427083333335</v>
      </c>
      <c r="G35" s="21">
        <f t="shared" si="0"/>
        <v>0</v>
      </c>
      <c r="H35" s="56">
        <f t="shared" si="2"/>
        <v>0</v>
      </c>
      <c r="J35" s="8"/>
      <c r="K35" s="125"/>
      <c r="L35" s="40"/>
      <c r="M35" s="9">
        <v>3</v>
      </c>
      <c r="N35" s="19">
        <v>120</v>
      </c>
      <c r="O35" s="58">
        <f t="shared" si="3"/>
        <v>1.9531250000000002</v>
      </c>
      <c r="P35" s="21">
        <f t="shared" si="4"/>
        <v>0</v>
      </c>
      <c r="Q35" s="59">
        <f t="shared" si="5"/>
        <v>0</v>
      </c>
      <c r="S35" s="6"/>
      <c r="T35" s="85"/>
      <c r="U35" s="41"/>
      <c r="V35" s="7">
        <v>1.7</v>
      </c>
      <c r="W35" s="17">
        <v>20</v>
      </c>
      <c r="X35" s="61">
        <f t="shared" si="6"/>
        <v>0.32552083333333337</v>
      </c>
      <c r="Y35" s="22">
        <f t="shared" si="7"/>
        <v>0</v>
      </c>
      <c r="Z35" s="59">
        <f t="shared" si="8"/>
        <v>0</v>
      </c>
      <c r="AB35" s="6"/>
      <c r="AC35" s="85"/>
      <c r="AD35" s="41"/>
      <c r="AE35" s="7">
        <v>1.7</v>
      </c>
      <c r="AF35" s="17">
        <v>20</v>
      </c>
      <c r="AG35" s="61">
        <f t="shared" si="9"/>
        <v>0.32552083333333337</v>
      </c>
      <c r="AH35" s="22">
        <f t="shared" si="10"/>
        <v>0</v>
      </c>
      <c r="AI35" s="59">
        <f t="shared" si="11"/>
        <v>0</v>
      </c>
      <c r="AK35" s="6"/>
      <c r="AL35" s="26" t="s">
        <v>18</v>
      </c>
      <c r="AM35" s="39"/>
      <c r="AN35" s="7" t="s">
        <v>20</v>
      </c>
      <c r="AO35" s="17">
        <v>450</v>
      </c>
      <c r="AP35" s="61">
        <f t="shared" ref="AP35" si="15">SUM(AO35*(1/$N$2))</f>
        <v>7.3242187500000009</v>
      </c>
      <c r="AQ35" s="22">
        <f>SUM(AM35*AO35)</f>
        <v>0</v>
      </c>
      <c r="AR35" s="59">
        <f t="shared" ref="AR35" si="16">SUM(AQ35*(1/$N$2))</f>
        <v>0</v>
      </c>
    </row>
    <row r="36" spans="1:44" ht="15" customHeight="1" thickBot="1">
      <c r="A36" s="4"/>
      <c r="B36" s="90" t="s">
        <v>3</v>
      </c>
      <c r="C36" s="38"/>
      <c r="D36" s="5">
        <v>0.2</v>
      </c>
      <c r="E36" s="16">
        <v>18</v>
      </c>
      <c r="F36" s="50">
        <f t="shared" si="1"/>
        <v>0.29296875</v>
      </c>
      <c r="G36" s="21">
        <f t="shared" si="0"/>
        <v>0</v>
      </c>
      <c r="H36" s="56">
        <f t="shared" si="2"/>
        <v>0</v>
      </c>
      <c r="J36" s="4"/>
      <c r="K36" s="90" t="s">
        <v>3</v>
      </c>
      <c r="L36" s="38"/>
      <c r="M36" s="5">
        <v>0.2</v>
      </c>
      <c r="N36" s="16">
        <v>40</v>
      </c>
      <c r="O36" s="58">
        <f t="shared" si="3"/>
        <v>0.65104166666666674</v>
      </c>
      <c r="P36" s="21">
        <f t="shared" si="4"/>
        <v>0</v>
      </c>
      <c r="Q36" s="59">
        <f t="shared" si="5"/>
        <v>0</v>
      </c>
      <c r="S36" s="6"/>
      <c r="T36" s="85"/>
      <c r="U36" s="41"/>
      <c r="V36" s="7">
        <v>1.8</v>
      </c>
      <c r="W36" s="17">
        <v>20</v>
      </c>
      <c r="X36" s="61">
        <f t="shared" si="6"/>
        <v>0.32552083333333337</v>
      </c>
      <c r="Y36" s="22">
        <f t="shared" si="7"/>
        <v>0</v>
      </c>
      <c r="Z36" s="59">
        <f t="shared" si="8"/>
        <v>0</v>
      </c>
      <c r="AB36" s="6"/>
      <c r="AC36" s="85"/>
      <c r="AD36" s="41"/>
      <c r="AE36" s="7">
        <v>1.8</v>
      </c>
      <c r="AF36" s="17">
        <v>20</v>
      </c>
      <c r="AG36" s="61">
        <f t="shared" si="9"/>
        <v>0.32552083333333337</v>
      </c>
      <c r="AH36" s="22">
        <f t="shared" si="10"/>
        <v>0</v>
      </c>
      <c r="AI36" s="59">
        <f t="shared" si="11"/>
        <v>0</v>
      </c>
      <c r="AK36" s="6"/>
      <c r="AL36" s="25"/>
      <c r="AM36" s="31"/>
      <c r="AN36" s="7"/>
      <c r="AO36" s="17"/>
      <c r="AP36" s="60"/>
      <c r="AQ36" s="22"/>
      <c r="AR36" s="64"/>
    </row>
    <row r="37" spans="1:44" ht="15" customHeight="1" thickBot="1">
      <c r="A37" s="6"/>
      <c r="B37" s="91"/>
      <c r="C37" s="41"/>
      <c r="D37" s="7">
        <v>0.3</v>
      </c>
      <c r="E37" s="17">
        <v>18</v>
      </c>
      <c r="F37" s="50">
        <f t="shared" si="1"/>
        <v>0.29296875</v>
      </c>
      <c r="G37" s="21">
        <f t="shared" si="0"/>
        <v>0</v>
      </c>
      <c r="H37" s="56">
        <f t="shared" si="2"/>
        <v>0</v>
      </c>
      <c r="J37" s="6"/>
      <c r="K37" s="91"/>
      <c r="L37" s="41"/>
      <c r="M37" s="7">
        <v>0.3</v>
      </c>
      <c r="N37" s="17">
        <v>40</v>
      </c>
      <c r="O37" s="58">
        <f t="shared" si="3"/>
        <v>0.65104166666666674</v>
      </c>
      <c r="P37" s="21">
        <f t="shared" si="4"/>
        <v>0</v>
      </c>
      <c r="Q37" s="59">
        <f t="shared" si="5"/>
        <v>0</v>
      </c>
      <c r="S37" s="6"/>
      <c r="T37" s="85"/>
      <c r="U37" s="41"/>
      <c r="V37" s="7">
        <v>1.9</v>
      </c>
      <c r="W37" s="17">
        <v>20</v>
      </c>
      <c r="X37" s="61">
        <f t="shared" si="6"/>
        <v>0.32552083333333337</v>
      </c>
      <c r="Y37" s="22">
        <f t="shared" si="7"/>
        <v>0</v>
      </c>
      <c r="Z37" s="59">
        <f t="shared" si="8"/>
        <v>0</v>
      </c>
      <c r="AB37" s="6"/>
      <c r="AC37" s="85"/>
      <c r="AD37" s="41"/>
      <c r="AE37" s="7">
        <v>1.9</v>
      </c>
      <c r="AF37" s="17">
        <v>20</v>
      </c>
      <c r="AG37" s="61">
        <f t="shared" si="9"/>
        <v>0.32552083333333337</v>
      </c>
      <c r="AH37" s="22">
        <f t="shared" si="10"/>
        <v>0</v>
      </c>
      <c r="AI37" s="59">
        <f t="shared" si="11"/>
        <v>0</v>
      </c>
      <c r="AK37" s="6"/>
      <c r="AL37" s="27" t="s">
        <v>3</v>
      </c>
      <c r="AM37" s="39"/>
      <c r="AN37" s="7" t="s">
        <v>20</v>
      </c>
      <c r="AO37" s="17">
        <v>411</v>
      </c>
      <c r="AP37" s="61">
        <f t="shared" ref="AP37" si="17">SUM(AO37*(1/$N$2))</f>
        <v>6.6894531250000009</v>
      </c>
      <c r="AQ37" s="22">
        <f>SUM(AM37*AO37)</f>
        <v>0</v>
      </c>
      <c r="AR37" s="59">
        <f t="shared" ref="AR37" si="18">SUM(AQ37*(1/$N$2))</f>
        <v>0</v>
      </c>
    </row>
    <row r="38" spans="1:44" ht="15" customHeight="1" thickBot="1">
      <c r="A38" s="6"/>
      <c r="B38" s="91"/>
      <c r="C38" s="41"/>
      <c r="D38" s="7">
        <v>0.4</v>
      </c>
      <c r="E38" s="17">
        <v>18</v>
      </c>
      <c r="F38" s="50">
        <f t="shared" si="1"/>
        <v>0.29296875</v>
      </c>
      <c r="G38" s="21">
        <f t="shared" si="0"/>
        <v>0</v>
      </c>
      <c r="H38" s="56">
        <f t="shared" si="2"/>
        <v>0</v>
      </c>
      <c r="J38" s="6"/>
      <c r="K38" s="91"/>
      <c r="L38" s="41"/>
      <c r="M38" s="7">
        <v>0.4</v>
      </c>
      <c r="N38" s="17">
        <v>40</v>
      </c>
      <c r="O38" s="58">
        <f t="shared" si="3"/>
        <v>0.65104166666666674</v>
      </c>
      <c r="P38" s="21">
        <f t="shared" si="4"/>
        <v>0</v>
      </c>
      <c r="Q38" s="59">
        <f t="shared" si="5"/>
        <v>0</v>
      </c>
      <c r="S38" s="6"/>
      <c r="T38" s="85"/>
      <c r="U38" s="41"/>
      <c r="V38" s="7">
        <v>2</v>
      </c>
      <c r="W38" s="17">
        <v>20</v>
      </c>
      <c r="X38" s="61">
        <f t="shared" si="6"/>
        <v>0.32552083333333337</v>
      </c>
      <c r="Y38" s="22">
        <f t="shared" si="7"/>
        <v>0</v>
      </c>
      <c r="Z38" s="59">
        <f t="shared" si="8"/>
        <v>0</v>
      </c>
      <c r="AB38" s="6"/>
      <c r="AC38" s="85"/>
      <c r="AD38" s="41"/>
      <c r="AE38" s="7">
        <v>2</v>
      </c>
      <c r="AF38" s="17">
        <v>28</v>
      </c>
      <c r="AG38" s="61">
        <f t="shared" si="9"/>
        <v>0.45572916666666669</v>
      </c>
      <c r="AH38" s="22">
        <f t="shared" si="10"/>
        <v>0</v>
      </c>
      <c r="AI38" s="59">
        <f t="shared" si="11"/>
        <v>0</v>
      </c>
      <c r="AK38" s="6"/>
      <c r="AL38" s="25"/>
      <c r="AM38" s="31"/>
      <c r="AN38" s="7"/>
      <c r="AO38" s="17"/>
      <c r="AP38" s="60"/>
      <c r="AQ38" s="22"/>
      <c r="AR38" s="64"/>
    </row>
    <row r="39" spans="1:44" ht="15" customHeight="1" thickBot="1">
      <c r="A39" s="6"/>
      <c r="B39" s="91"/>
      <c r="C39" s="41"/>
      <c r="D39" s="7">
        <v>0.5</v>
      </c>
      <c r="E39" s="17">
        <v>18</v>
      </c>
      <c r="F39" s="50">
        <f t="shared" si="1"/>
        <v>0.29296875</v>
      </c>
      <c r="G39" s="21">
        <f t="shared" ref="G39:G70" si="19">SUM(C39*E39*10*D39)</f>
        <v>0</v>
      </c>
      <c r="H39" s="56">
        <f t="shared" si="2"/>
        <v>0</v>
      </c>
      <c r="J39" s="6"/>
      <c r="K39" s="91"/>
      <c r="L39" s="41"/>
      <c r="M39" s="7">
        <v>0.5</v>
      </c>
      <c r="N39" s="17">
        <v>40</v>
      </c>
      <c r="O39" s="58">
        <f t="shared" si="3"/>
        <v>0.65104166666666674</v>
      </c>
      <c r="P39" s="21">
        <f t="shared" si="4"/>
        <v>0</v>
      </c>
      <c r="Q39" s="59">
        <f t="shared" si="5"/>
        <v>0</v>
      </c>
      <c r="S39" s="6"/>
      <c r="T39" s="85"/>
      <c r="U39" s="41"/>
      <c r="V39" s="7">
        <v>2.1</v>
      </c>
      <c r="W39" s="17">
        <v>20</v>
      </c>
      <c r="X39" s="61">
        <f t="shared" si="6"/>
        <v>0.32552083333333337</v>
      </c>
      <c r="Y39" s="22">
        <f t="shared" si="7"/>
        <v>0</v>
      </c>
      <c r="Z39" s="59">
        <f t="shared" si="8"/>
        <v>0</v>
      </c>
      <c r="AB39" s="6"/>
      <c r="AC39" s="85"/>
      <c r="AD39" s="41"/>
      <c r="AE39" s="7">
        <v>2.1</v>
      </c>
      <c r="AF39" s="17">
        <v>28</v>
      </c>
      <c r="AG39" s="61">
        <f t="shared" si="9"/>
        <v>0.45572916666666669</v>
      </c>
      <c r="AH39" s="22">
        <f t="shared" si="10"/>
        <v>0</v>
      </c>
      <c r="AI39" s="59">
        <f t="shared" si="11"/>
        <v>0</v>
      </c>
      <c r="AK39" s="33"/>
      <c r="AL39" s="27" t="s">
        <v>4</v>
      </c>
      <c r="AM39" s="46"/>
      <c r="AN39" s="7" t="s">
        <v>20</v>
      </c>
      <c r="AO39" s="17">
        <v>325</v>
      </c>
      <c r="AP39" s="61">
        <f t="shared" ref="AP39" si="20">SUM(AO39*(1/$N$2))</f>
        <v>5.289713541666667</v>
      </c>
      <c r="AQ39" s="22">
        <f>SUM(AM39*AO39)</f>
        <v>0</v>
      </c>
      <c r="AR39" s="59">
        <f t="shared" ref="AR39" si="21">SUM(AQ39*(1/$N$2))</f>
        <v>0</v>
      </c>
    </row>
    <row r="40" spans="1:44" ht="15" customHeight="1" thickBot="1">
      <c r="A40" s="6"/>
      <c r="B40" s="91"/>
      <c r="C40" s="41"/>
      <c r="D40" s="7">
        <v>0.6</v>
      </c>
      <c r="E40" s="17">
        <v>18</v>
      </c>
      <c r="F40" s="50">
        <f t="shared" si="1"/>
        <v>0.29296875</v>
      </c>
      <c r="G40" s="21">
        <f t="shared" si="19"/>
        <v>0</v>
      </c>
      <c r="H40" s="56">
        <f t="shared" si="2"/>
        <v>0</v>
      </c>
      <c r="J40" s="6"/>
      <c r="K40" s="91"/>
      <c r="L40" s="41"/>
      <c r="M40" s="7">
        <v>0.6</v>
      </c>
      <c r="N40" s="17">
        <v>40</v>
      </c>
      <c r="O40" s="58">
        <f t="shared" si="3"/>
        <v>0.65104166666666674</v>
      </c>
      <c r="P40" s="21">
        <f t="shared" si="4"/>
        <v>0</v>
      </c>
      <c r="Q40" s="59">
        <f t="shared" si="5"/>
        <v>0</v>
      </c>
      <c r="S40" s="6"/>
      <c r="T40" s="85"/>
      <c r="U40" s="41"/>
      <c r="V40" s="7">
        <v>2.2000000000000002</v>
      </c>
      <c r="W40" s="17">
        <v>20</v>
      </c>
      <c r="X40" s="61">
        <f t="shared" si="6"/>
        <v>0.32552083333333337</v>
      </c>
      <c r="Y40" s="22">
        <f t="shared" si="7"/>
        <v>0</v>
      </c>
      <c r="Z40" s="59">
        <f t="shared" si="8"/>
        <v>0</v>
      </c>
      <c r="AB40" s="6"/>
      <c r="AC40" s="85"/>
      <c r="AD40" s="41"/>
      <c r="AE40" s="7">
        <v>2.2000000000000002</v>
      </c>
      <c r="AF40" s="17">
        <v>28</v>
      </c>
      <c r="AG40" s="61">
        <f t="shared" si="9"/>
        <v>0.45572916666666669</v>
      </c>
      <c r="AH40" s="22">
        <f t="shared" si="10"/>
        <v>0</v>
      </c>
      <c r="AI40" s="59">
        <f t="shared" si="11"/>
        <v>0</v>
      </c>
      <c r="AK40" s="3"/>
      <c r="AL40" s="3"/>
      <c r="AM40" s="32"/>
      <c r="AN40" s="67" t="s">
        <v>28</v>
      </c>
      <c r="AO40" s="68"/>
      <c r="AP40" s="34"/>
      <c r="AQ40" s="24">
        <f>SUM(AQ35:AQ39)</f>
        <v>0</v>
      </c>
      <c r="AR40" s="57">
        <f>SUM(AR35,AR37,AR39)</f>
        <v>0</v>
      </c>
    </row>
    <row r="41" spans="1:44" ht="15" customHeight="1" thickBot="1">
      <c r="A41" s="6"/>
      <c r="B41" s="91"/>
      <c r="C41" s="41"/>
      <c r="D41" s="7">
        <v>0.7</v>
      </c>
      <c r="E41" s="17">
        <v>18</v>
      </c>
      <c r="F41" s="50">
        <f t="shared" si="1"/>
        <v>0.29296875</v>
      </c>
      <c r="G41" s="21">
        <f t="shared" si="19"/>
        <v>0</v>
      </c>
      <c r="H41" s="56">
        <f t="shared" si="2"/>
        <v>0</v>
      </c>
      <c r="J41" s="6"/>
      <c r="K41" s="91"/>
      <c r="L41" s="41"/>
      <c r="M41" s="7">
        <v>0.7</v>
      </c>
      <c r="N41" s="17">
        <v>40</v>
      </c>
      <c r="O41" s="58">
        <f t="shared" si="3"/>
        <v>0.65104166666666674</v>
      </c>
      <c r="P41" s="21">
        <f t="shared" si="4"/>
        <v>0</v>
      </c>
      <c r="Q41" s="59">
        <f t="shared" si="5"/>
        <v>0</v>
      </c>
      <c r="S41" s="6"/>
      <c r="T41" s="85"/>
      <c r="U41" s="41"/>
      <c r="V41" s="7">
        <v>2.2999999999999998</v>
      </c>
      <c r="W41" s="17">
        <v>20</v>
      </c>
      <c r="X41" s="61">
        <f t="shared" si="6"/>
        <v>0.32552083333333337</v>
      </c>
      <c r="Y41" s="22">
        <f t="shared" si="7"/>
        <v>0</v>
      </c>
      <c r="Z41" s="59">
        <f t="shared" si="8"/>
        <v>0</v>
      </c>
      <c r="AB41" s="6"/>
      <c r="AC41" s="85"/>
      <c r="AD41" s="41"/>
      <c r="AE41" s="7">
        <v>2.2999999999999998</v>
      </c>
      <c r="AF41" s="17">
        <v>28</v>
      </c>
      <c r="AG41" s="61">
        <f t="shared" si="9"/>
        <v>0.45572916666666669</v>
      </c>
      <c r="AH41" s="22">
        <f t="shared" si="10"/>
        <v>0</v>
      </c>
      <c r="AI41" s="59">
        <f t="shared" si="11"/>
        <v>0</v>
      </c>
    </row>
    <row r="42" spans="1:44" ht="15" customHeight="1" thickBot="1">
      <c r="A42" s="6"/>
      <c r="B42" s="91"/>
      <c r="C42" s="41"/>
      <c r="D42" s="7">
        <v>0.8</v>
      </c>
      <c r="E42" s="17">
        <v>18</v>
      </c>
      <c r="F42" s="50">
        <f t="shared" si="1"/>
        <v>0.29296875</v>
      </c>
      <c r="G42" s="21">
        <f t="shared" si="19"/>
        <v>0</v>
      </c>
      <c r="H42" s="56">
        <f t="shared" si="2"/>
        <v>0</v>
      </c>
      <c r="J42" s="6"/>
      <c r="K42" s="91"/>
      <c r="L42" s="41"/>
      <c r="M42" s="7">
        <v>0.8</v>
      </c>
      <c r="N42" s="17">
        <v>40</v>
      </c>
      <c r="O42" s="58">
        <f t="shared" si="3"/>
        <v>0.65104166666666674</v>
      </c>
      <c r="P42" s="21">
        <f t="shared" si="4"/>
        <v>0</v>
      </c>
      <c r="Q42" s="59">
        <f t="shared" si="5"/>
        <v>0</v>
      </c>
      <c r="S42" s="6"/>
      <c r="T42" s="85"/>
      <c r="U42" s="41"/>
      <c r="V42" s="7">
        <v>2.4</v>
      </c>
      <c r="W42" s="17">
        <v>20</v>
      </c>
      <c r="X42" s="61">
        <f t="shared" si="6"/>
        <v>0.32552083333333337</v>
      </c>
      <c r="Y42" s="22">
        <f t="shared" si="7"/>
        <v>0</v>
      </c>
      <c r="Z42" s="59">
        <f t="shared" si="8"/>
        <v>0</v>
      </c>
      <c r="AB42" s="6"/>
      <c r="AC42" s="85"/>
      <c r="AD42" s="41"/>
      <c r="AE42" s="7">
        <v>2.4</v>
      </c>
      <c r="AF42" s="17">
        <v>28</v>
      </c>
      <c r="AG42" s="61">
        <f t="shared" si="9"/>
        <v>0.45572916666666669</v>
      </c>
      <c r="AH42" s="22">
        <f t="shared" si="10"/>
        <v>0</v>
      </c>
      <c r="AI42" s="59">
        <f t="shared" si="11"/>
        <v>0</v>
      </c>
    </row>
    <row r="43" spans="1:44" ht="15" customHeight="1" thickBot="1">
      <c r="A43" s="6"/>
      <c r="B43" s="91"/>
      <c r="C43" s="41"/>
      <c r="D43" s="7">
        <v>0.9</v>
      </c>
      <c r="E43" s="17">
        <v>18</v>
      </c>
      <c r="F43" s="50">
        <f t="shared" si="1"/>
        <v>0.29296875</v>
      </c>
      <c r="G43" s="21">
        <f t="shared" si="19"/>
        <v>0</v>
      </c>
      <c r="H43" s="56">
        <f t="shared" si="2"/>
        <v>0</v>
      </c>
      <c r="J43" s="6"/>
      <c r="K43" s="91"/>
      <c r="L43" s="41"/>
      <c r="M43" s="7">
        <v>0.9</v>
      </c>
      <c r="N43" s="23">
        <v>40</v>
      </c>
      <c r="O43" s="58">
        <f t="shared" si="3"/>
        <v>0.65104166666666674</v>
      </c>
      <c r="P43" s="21">
        <f t="shared" si="4"/>
        <v>0</v>
      </c>
      <c r="Q43" s="59">
        <f t="shared" si="5"/>
        <v>0</v>
      </c>
      <c r="S43" s="6"/>
      <c r="T43" s="85"/>
      <c r="U43" s="41"/>
      <c r="V43" s="7">
        <v>2.5</v>
      </c>
      <c r="W43" s="17">
        <v>20</v>
      </c>
      <c r="X43" s="61">
        <f t="shared" si="6"/>
        <v>0.32552083333333337</v>
      </c>
      <c r="Y43" s="22">
        <f t="shared" si="7"/>
        <v>0</v>
      </c>
      <c r="Z43" s="59">
        <f t="shared" si="8"/>
        <v>0</v>
      </c>
      <c r="AB43" s="6"/>
      <c r="AC43" s="85"/>
      <c r="AD43" s="41"/>
      <c r="AE43" s="7">
        <v>2.5</v>
      </c>
      <c r="AF43" s="17">
        <v>28</v>
      </c>
      <c r="AG43" s="61">
        <f t="shared" si="9"/>
        <v>0.45572916666666669</v>
      </c>
      <c r="AH43" s="22">
        <f t="shared" si="10"/>
        <v>0</v>
      </c>
      <c r="AI43" s="59">
        <f t="shared" si="11"/>
        <v>0</v>
      </c>
      <c r="AK43" s="87" t="s">
        <v>19</v>
      </c>
      <c r="AL43" s="113"/>
      <c r="AM43" s="113"/>
      <c r="AN43" s="113"/>
      <c r="AO43" s="113"/>
      <c r="AP43" s="113"/>
      <c r="AQ43" s="113"/>
      <c r="AR43" s="114"/>
    </row>
    <row r="44" spans="1:44" ht="15" customHeight="1" thickBot="1">
      <c r="A44" s="6"/>
      <c r="B44" s="91"/>
      <c r="C44" s="41"/>
      <c r="D44" s="7">
        <v>1</v>
      </c>
      <c r="E44" s="17">
        <v>30</v>
      </c>
      <c r="F44" s="50">
        <f t="shared" si="1"/>
        <v>0.48828125000000006</v>
      </c>
      <c r="G44" s="21">
        <f t="shared" si="19"/>
        <v>0</v>
      </c>
      <c r="H44" s="56">
        <f t="shared" si="2"/>
        <v>0</v>
      </c>
      <c r="J44" s="6"/>
      <c r="K44" s="91"/>
      <c r="L44" s="41"/>
      <c r="M44" s="7">
        <v>1</v>
      </c>
      <c r="N44" s="17">
        <v>75</v>
      </c>
      <c r="O44" s="58">
        <f t="shared" si="3"/>
        <v>1.220703125</v>
      </c>
      <c r="P44" s="21">
        <f t="shared" si="4"/>
        <v>0</v>
      </c>
      <c r="Q44" s="59">
        <f t="shared" si="5"/>
        <v>0</v>
      </c>
      <c r="S44" s="6"/>
      <c r="T44" s="85"/>
      <c r="U44" s="41"/>
      <c r="V44" s="7">
        <v>2.6</v>
      </c>
      <c r="W44" s="17">
        <v>20</v>
      </c>
      <c r="X44" s="61">
        <f t="shared" si="6"/>
        <v>0.32552083333333337</v>
      </c>
      <c r="Y44" s="22">
        <f t="shared" si="7"/>
        <v>0</v>
      </c>
      <c r="Z44" s="59">
        <f t="shared" si="8"/>
        <v>0</v>
      </c>
      <c r="AB44" s="6"/>
      <c r="AC44" s="85"/>
      <c r="AD44" s="41"/>
      <c r="AE44" s="7">
        <v>2.6</v>
      </c>
      <c r="AF44" s="17">
        <v>28</v>
      </c>
      <c r="AG44" s="61">
        <f t="shared" si="9"/>
        <v>0.45572916666666669</v>
      </c>
      <c r="AH44" s="22">
        <f t="shared" si="10"/>
        <v>0</v>
      </c>
      <c r="AI44" s="59">
        <f t="shared" si="11"/>
        <v>0</v>
      </c>
      <c r="AK44" s="109" t="s">
        <v>0</v>
      </c>
      <c r="AL44" s="69" t="s">
        <v>1</v>
      </c>
      <c r="AM44" s="111" t="s">
        <v>8</v>
      </c>
      <c r="AN44" s="69" t="s">
        <v>7</v>
      </c>
      <c r="AO44" s="69" t="s">
        <v>2</v>
      </c>
      <c r="AP44" s="69" t="s">
        <v>30</v>
      </c>
      <c r="AQ44" s="69" t="s">
        <v>9</v>
      </c>
      <c r="AR44" s="77" t="s">
        <v>31</v>
      </c>
    </row>
    <row r="45" spans="1:44" ht="15" customHeight="1" thickBot="1">
      <c r="A45" s="6"/>
      <c r="B45" s="91"/>
      <c r="C45" s="41"/>
      <c r="D45" s="7">
        <v>1.1000000000000001</v>
      </c>
      <c r="E45" s="17">
        <v>30</v>
      </c>
      <c r="F45" s="50">
        <f t="shared" si="1"/>
        <v>0.48828125000000006</v>
      </c>
      <c r="G45" s="21">
        <f t="shared" si="19"/>
        <v>0</v>
      </c>
      <c r="H45" s="56">
        <f t="shared" si="2"/>
        <v>0</v>
      </c>
      <c r="J45" s="6"/>
      <c r="K45" s="91"/>
      <c r="L45" s="41"/>
      <c r="M45" s="7">
        <v>1.1000000000000001</v>
      </c>
      <c r="N45" s="17">
        <v>75</v>
      </c>
      <c r="O45" s="58">
        <f t="shared" si="3"/>
        <v>1.220703125</v>
      </c>
      <c r="P45" s="21">
        <f t="shared" si="4"/>
        <v>0</v>
      </c>
      <c r="Q45" s="59">
        <f t="shared" si="5"/>
        <v>0</v>
      </c>
      <c r="S45" s="6"/>
      <c r="T45" s="85"/>
      <c r="U45" s="41"/>
      <c r="V45" s="7">
        <v>2.7</v>
      </c>
      <c r="W45" s="17">
        <v>20</v>
      </c>
      <c r="X45" s="61">
        <f t="shared" si="6"/>
        <v>0.32552083333333337</v>
      </c>
      <c r="Y45" s="22">
        <f t="shared" si="7"/>
        <v>0</v>
      </c>
      <c r="Z45" s="59">
        <f t="shared" si="8"/>
        <v>0</v>
      </c>
      <c r="AB45" s="6"/>
      <c r="AC45" s="85"/>
      <c r="AD45" s="41"/>
      <c r="AE45" s="7">
        <v>2.7</v>
      </c>
      <c r="AF45" s="17">
        <v>28</v>
      </c>
      <c r="AG45" s="61">
        <f t="shared" si="9"/>
        <v>0.45572916666666669</v>
      </c>
      <c r="AH45" s="22">
        <f t="shared" si="10"/>
        <v>0</v>
      </c>
      <c r="AI45" s="59">
        <f t="shared" si="11"/>
        <v>0</v>
      </c>
      <c r="AK45" s="110"/>
      <c r="AL45" s="108"/>
      <c r="AM45" s="112"/>
      <c r="AN45" s="70"/>
      <c r="AO45" s="70"/>
      <c r="AP45" s="70"/>
      <c r="AQ45" s="70"/>
      <c r="AR45" s="120"/>
    </row>
    <row r="46" spans="1:44" ht="15" customHeight="1" thickBot="1">
      <c r="A46" s="6"/>
      <c r="B46" s="91"/>
      <c r="C46" s="41"/>
      <c r="D46" s="7">
        <v>1.2</v>
      </c>
      <c r="E46" s="17">
        <v>30</v>
      </c>
      <c r="F46" s="50">
        <f t="shared" si="1"/>
        <v>0.48828125000000006</v>
      </c>
      <c r="G46" s="21">
        <f t="shared" si="19"/>
        <v>0</v>
      </c>
      <c r="H46" s="56">
        <f t="shared" si="2"/>
        <v>0</v>
      </c>
      <c r="J46" s="6"/>
      <c r="K46" s="91"/>
      <c r="L46" s="41"/>
      <c r="M46" s="7">
        <v>1.2</v>
      </c>
      <c r="N46" s="17">
        <v>75</v>
      </c>
      <c r="O46" s="58">
        <f t="shared" si="3"/>
        <v>1.220703125</v>
      </c>
      <c r="P46" s="21">
        <f t="shared" si="4"/>
        <v>0</v>
      </c>
      <c r="Q46" s="59">
        <f t="shared" si="5"/>
        <v>0</v>
      </c>
      <c r="S46" s="6"/>
      <c r="T46" s="85"/>
      <c r="U46" s="41"/>
      <c r="V46" s="7">
        <v>2.8</v>
      </c>
      <c r="W46" s="17">
        <v>20</v>
      </c>
      <c r="X46" s="61">
        <f t="shared" si="6"/>
        <v>0.32552083333333337</v>
      </c>
      <c r="Y46" s="22">
        <f t="shared" si="7"/>
        <v>0</v>
      </c>
      <c r="Z46" s="59">
        <f t="shared" si="8"/>
        <v>0</v>
      </c>
      <c r="AB46" s="6"/>
      <c r="AC46" s="85"/>
      <c r="AD46" s="41"/>
      <c r="AE46" s="7">
        <v>2.8</v>
      </c>
      <c r="AF46" s="17">
        <v>28</v>
      </c>
      <c r="AG46" s="61">
        <f t="shared" si="9"/>
        <v>0.45572916666666669</v>
      </c>
      <c r="AH46" s="22">
        <f t="shared" si="10"/>
        <v>0</v>
      </c>
      <c r="AI46" s="59">
        <f t="shared" si="11"/>
        <v>0</v>
      </c>
      <c r="AK46" s="6"/>
      <c r="AL46" s="28" t="s">
        <v>6</v>
      </c>
      <c r="AM46" s="39"/>
      <c r="AN46" s="7" t="s">
        <v>20</v>
      </c>
      <c r="AO46" s="17">
        <v>426</v>
      </c>
      <c r="AP46" s="61">
        <f t="shared" ref="AP46" si="22">SUM(AO46*(1/$N$2))</f>
        <v>6.9335937500000009</v>
      </c>
      <c r="AQ46" s="22">
        <f>SUM(AM46*AO46)</f>
        <v>0</v>
      </c>
      <c r="AR46" s="59">
        <f t="shared" ref="AR46" si="23">SUM(AQ46*(1/$N$2))</f>
        <v>0</v>
      </c>
    </row>
    <row r="47" spans="1:44" ht="15" customHeight="1" thickBot="1">
      <c r="A47" s="6"/>
      <c r="B47" s="91"/>
      <c r="C47" s="41"/>
      <c r="D47" s="7">
        <v>1.3</v>
      </c>
      <c r="E47" s="17">
        <v>30</v>
      </c>
      <c r="F47" s="50">
        <f t="shared" si="1"/>
        <v>0.48828125000000006</v>
      </c>
      <c r="G47" s="21">
        <f t="shared" si="19"/>
        <v>0</v>
      </c>
      <c r="H47" s="56">
        <f t="shared" si="2"/>
        <v>0</v>
      </c>
      <c r="J47" s="6"/>
      <c r="K47" s="91"/>
      <c r="L47" s="41"/>
      <c r="M47" s="7">
        <v>1.3</v>
      </c>
      <c r="N47" s="17">
        <v>75</v>
      </c>
      <c r="O47" s="58">
        <f t="shared" si="3"/>
        <v>1.220703125</v>
      </c>
      <c r="P47" s="21">
        <f t="shared" si="4"/>
        <v>0</v>
      </c>
      <c r="Q47" s="59">
        <f t="shared" si="5"/>
        <v>0</v>
      </c>
      <c r="S47" s="6"/>
      <c r="T47" s="85"/>
      <c r="U47" s="41"/>
      <c r="V47" s="7">
        <v>2.9</v>
      </c>
      <c r="W47" s="17">
        <v>20</v>
      </c>
      <c r="X47" s="61">
        <f t="shared" si="6"/>
        <v>0.32552083333333337</v>
      </c>
      <c r="Y47" s="22">
        <f t="shared" si="7"/>
        <v>0</v>
      </c>
      <c r="Z47" s="59">
        <f t="shared" si="8"/>
        <v>0</v>
      </c>
      <c r="AB47" s="6"/>
      <c r="AC47" s="85"/>
      <c r="AD47" s="41"/>
      <c r="AE47" s="7">
        <v>2.9</v>
      </c>
      <c r="AF47" s="17">
        <v>28</v>
      </c>
      <c r="AG47" s="61">
        <f t="shared" si="9"/>
        <v>0.45572916666666669</v>
      </c>
      <c r="AH47" s="22">
        <f t="shared" si="10"/>
        <v>0</v>
      </c>
      <c r="AI47" s="59">
        <f t="shared" si="11"/>
        <v>0</v>
      </c>
      <c r="AK47" s="6"/>
      <c r="AL47" s="25"/>
      <c r="AM47" s="31"/>
      <c r="AN47" s="7"/>
      <c r="AO47" s="17"/>
      <c r="AP47" s="60"/>
      <c r="AQ47" s="22"/>
      <c r="AR47" s="64"/>
    </row>
    <row r="48" spans="1:44" ht="15" customHeight="1" thickBot="1">
      <c r="A48" s="6"/>
      <c r="B48" s="91"/>
      <c r="C48" s="41"/>
      <c r="D48" s="7">
        <v>1.4</v>
      </c>
      <c r="E48" s="17">
        <v>30</v>
      </c>
      <c r="F48" s="50">
        <f t="shared" si="1"/>
        <v>0.48828125000000006</v>
      </c>
      <c r="G48" s="21">
        <f t="shared" si="19"/>
        <v>0</v>
      </c>
      <c r="H48" s="56">
        <f t="shared" si="2"/>
        <v>0</v>
      </c>
      <c r="J48" s="6"/>
      <c r="K48" s="91"/>
      <c r="L48" s="41"/>
      <c r="M48" s="7">
        <v>1.4</v>
      </c>
      <c r="N48" s="17">
        <v>75</v>
      </c>
      <c r="O48" s="58">
        <f t="shared" si="3"/>
        <v>1.220703125</v>
      </c>
      <c r="P48" s="21">
        <f t="shared" si="4"/>
        <v>0</v>
      </c>
      <c r="Q48" s="59">
        <f t="shared" si="5"/>
        <v>0</v>
      </c>
      <c r="S48" s="8"/>
      <c r="T48" s="86"/>
      <c r="U48" s="42"/>
      <c r="V48" s="9">
        <v>3</v>
      </c>
      <c r="W48" s="17">
        <v>20</v>
      </c>
      <c r="X48" s="61">
        <f t="shared" si="6"/>
        <v>0.32552083333333337</v>
      </c>
      <c r="Y48" s="22">
        <f t="shared" si="7"/>
        <v>0</v>
      </c>
      <c r="Z48" s="59">
        <f t="shared" si="8"/>
        <v>0</v>
      </c>
      <c r="AB48" s="8"/>
      <c r="AC48" s="86"/>
      <c r="AD48" s="42"/>
      <c r="AE48" s="9">
        <v>3</v>
      </c>
      <c r="AF48" s="17">
        <v>28</v>
      </c>
      <c r="AG48" s="61">
        <f t="shared" si="9"/>
        <v>0.45572916666666669</v>
      </c>
      <c r="AH48" s="22">
        <f t="shared" si="10"/>
        <v>0</v>
      </c>
      <c r="AI48" s="59">
        <f t="shared" si="11"/>
        <v>0</v>
      </c>
      <c r="AK48" s="8"/>
      <c r="AL48" s="27" t="s">
        <v>4</v>
      </c>
      <c r="AM48" s="39"/>
      <c r="AN48" s="7" t="s">
        <v>20</v>
      </c>
      <c r="AO48" s="17">
        <v>315</v>
      </c>
      <c r="AP48" s="61">
        <f t="shared" ref="AP48" si="24">SUM(AO48*(1/$N$2))</f>
        <v>5.126953125</v>
      </c>
      <c r="AQ48" s="22">
        <f>SUM(AM48*AO48)</f>
        <v>0</v>
      </c>
      <c r="AR48" s="59">
        <f t="shared" ref="AR48" si="25">SUM(AQ48*(1/$N$2))</f>
        <v>0</v>
      </c>
    </row>
    <row r="49" spans="1:44" ht="15" customHeight="1" thickBot="1">
      <c r="A49" s="6"/>
      <c r="B49" s="91"/>
      <c r="C49" s="41"/>
      <c r="D49" s="7">
        <v>1.5</v>
      </c>
      <c r="E49" s="17">
        <v>30</v>
      </c>
      <c r="F49" s="50">
        <f t="shared" si="1"/>
        <v>0.48828125000000006</v>
      </c>
      <c r="G49" s="21">
        <f t="shared" si="19"/>
        <v>0</v>
      </c>
      <c r="H49" s="56">
        <f t="shared" si="2"/>
        <v>0</v>
      </c>
      <c r="J49" s="6"/>
      <c r="K49" s="91"/>
      <c r="L49" s="41"/>
      <c r="M49" s="7">
        <v>1.5</v>
      </c>
      <c r="N49" s="17">
        <v>75</v>
      </c>
      <c r="O49" s="58">
        <f t="shared" si="3"/>
        <v>1.220703125</v>
      </c>
      <c r="P49" s="21">
        <f t="shared" si="4"/>
        <v>0</v>
      </c>
      <c r="Q49" s="59">
        <f t="shared" si="5"/>
        <v>0</v>
      </c>
      <c r="S49" s="3"/>
      <c r="T49" s="3"/>
      <c r="U49" s="32"/>
      <c r="V49" s="67" t="s">
        <v>28</v>
      </c>
      <c r="W49" s="68"/>
      <c r="X49" s="62"/>
      <c r="Y49" s="24">
        <f>SUM(Y7:Y48)</f>
        <v>0</v>
      </c>
      <c r="Z49" s="59">
        <f>SUM(Z7:Z48)</f>
        <v>0</v>
      </c>
      <c r="AB49" s="2"/>
      <c r="AC49" s="3"/>
      <c r="AD49" s="32"/>
      <c r="AE49" s="67" t="s">
        <v>28</v>
      </c>
      <c r="AF49" s="68"/>
      <c r="AG49" s="34"/>
      <c r="AH49" s="24">
        <f>SUM(AH7:AH48)</f>
        <v>0</v>
      </c>
      <c r="AI49" s="63">
        <f>SUM(AI7:AI48)</f>
        <v>0</v>
      </c>
      <c r="AK49" s="2"/>
      <c r="AL49" s="3"/>
      <c r="AM49" s="32"/>
      <c r="AN49" s="67" t="s">
        <v>28</v>
      </c>
      <c r="AO49" s="68"/>
      <c r="AP49" s="34"/>
      <c r="AQ49" s="24">
        <f>SUM(AQ46:AQ48)</f>
        <v>0</v>
      </c>
      <c r="AR49" s="59">
        <f>SUM(AR46,AR48)</f>
        <v>0</v>
      </c>
    </row>
    <row r="50" spans="1:44" ht="15" customHeight="1" thickBot="1">
      <c r="A50" s="6"/>
      <c r="B50" s="91"/>
      <c r="C50" s="41"/>
      <c r="D50" s="7">
        <v>1.6</v>
      </c>
      <c r="E50" s="17">
        <v>30</v>
      </c>
      <c r="F50" s="50">
        <f t="shared" si="1"/>
        <v>0.48828125000000006</v>
      </c>
      <c r="G50" s="21">
        <f t="shared" si="19"/>
        <v>0</v>
      </c>
      <c r="H50" s="56">
        <f t="shared" si="2"/>
        <v>0</v>
      </c>
      <c r="J50" s="6"/>
      <c r="K50" s="91"/>
      <c r="L50" s="41"/>
      <c r="M50" s="7">
        <v>1.6</v>
      </c>
      <c r="N50" s="17">
        <v>75</v>
      </c>
      <c r="O50" s="58">
        <f t="shared" si="3"/>
        <v>1.220703125</v>
      </c>
      <c r="P50" s="21">
        <f t="shared" si="4"/>
        <v>0</v>
      </c>
      <c r="Q50" s="59">
        <f t="shared" si="5"/>
        <v>0</v>
      </c>
    </row>
    <row r="51" spans="1:44" ht="15" customHeight="1" thickBot="1">
      <c r="A51" s="6"/>
      <c r="B51" s="91"/>
      <c r="C51" s="41"/>
      <c r="D51" s="7">
        <v>1.7</v>
      </c>
      <c r="E51" s="17">
        <v>30</v>
      </c>
      <c r="F51" s="50">
        <f t="shared" si="1"/>
        <v>0.48828125000000006</v>
      </c>
      <c r="G51" s="21">
        <f t="shared" si="19"/>
        <v>0</v>
      </c>
      <c r="H51" s="56">
        <f t="shared" si="2"/>
        <v>0</v>
      </c>
      <c r="J51" s="6"/>
      <c r="K51" s="91"/>
      <c r="L51" s="41"/>
      <c r="M51" s="7">
        <v>1.7</v>
      </c>
      <c r="N51" s="17">
        <v>75</v>
      </c>
      <c r="O51" s="58">
        <f t="shared" si="3"/>
        <v>1.220703125</v>
      </c>
      <c r="P51" s="21">
        <f t="shared" si="4"/>
        <v>0</v>
      </c>
      <c r="Q51" s="59">
        <f t="shared" si="5"/>
        <v>0</v>
      </c>
    </row>
    <row r="52" spans="1:44" ht="15" customHeight="1" thickBot="1">
      <c r="A52" s="6"/>
      <c r="B52" s="91"/>
      <c r="C52" s="41"/>
      <c r="D52" s="7">
        <v>1.8</v>
      </c>
      <c r="E52" s="17">
        <v>39</v>
      </c>
      <c r="F52" s="50">
        <f t="shared" si="1"/>
        <v>0.634765625</v>
      </c>
      <c r="G52" s="21">
        <f t="shared" si="19"/>
        <v>0</v>
      </c>
      <c r="H52" s="56">
        <f t="shared" si="2"/>
        <v>0</v>
      </c>
      <c r="J52" s="6"/>
      <c r="K52" s="91"/>
      <c r="L52" s="41"/>
      <c r="M52" s="7">
        <v>1.8</v>
      </c>
      <c r="N52" s="17">
        <v>110</v>
      </c>
      <c r="O52" s="58">
        <f t="shared" si="3"/>
        <v>1.7903645833333335</v>
      </c>
      <c r="P52" s="21">
        <f t="shared" si="4"/>
        <v>0</v>
      </c>
      <c r="Q52" s="59">
        <f t="shared" si="5"/>
        <v>0</v>
      </c>
      <c r="S52" s="87" t="s">
        <v>11</v>
      </c>
      <c r="T52" s="113"/>
      <c r="U52" s="113"/>
      <c r="V52" s="113"/>
      <c r="W52" s="113"/>
      <c r="X52" s="113"/>
      <c r="Y52" s="113"/>
      <c r="Z52" s="114"/>
      <c r="AB52" s="87" t="s">
        <v>14</v>
      </c>
      <c r="AC52" s="113"/>
      <c r="AD52" s="113"/>
      <c r="AE52" s="113"/>
      <c r="AF52" s="113"/>
      <c r="AG52" s="113"/>
      <c r="AH52" s="113"/>
      <c r="AI52" s="114"/>
    </row>
    <row r="53" spans="1:44" ht="15" customHeight="1" thickBot="1">
      <c r="A53" s="6"/>
      <c r="B53" s="91"/>
      <c r="C53" s="41"/>
      <c r="D53" s="7">
        <v>1.9</v>
      </c>
      <c r="E53" s="17">
        <v>39</v>
      </c>
      <c r="F53" s="50">
        <f t="shared" si="1"/>
        <v>0.634765625</v>
      </c>
      <c r="G53" s="21">
        <f t="shared" si="19"/>
        <v>0</v>
      </c>
      <c r="H53" s="56">
        <f t="shared" si="2"/>
        <v>0</v>
      </c>
      <c r="J53" s="6"/>
      <c r="K53" s="91"/>
      <c r="L53" s="41"/>
      <c r="M53" s="7">
        <v>1.9</v>
      </c>
      <c r="N53" s="17">
        <v>110</v>
      </c>
      <c r="O53" s="58">
        <f t="shared" si="3"/>
        <v>1.7903645833333335</v>
      </c>
      <c r="P53" s="21">
        <f t="shared" si="4"/>
        <v>0</v>
      </c>
      <c r="Q53" s="59">
        <f t="shared" si="5"/>
        <v>0</v>
      </c>
      <c r="S53" s="109" t="s">
        <v>0</v>
      </c>
      <c r="T53" s="69" t="s">
        <v>1</v>
      </c>
      <c r="U53" s="111" t="s">
        <v>8</v>
      </c>
      <c r="V53" s="69" t="s">
        <v>7</v>
      </c>
      <c r="W53" s="69" t="s">
        <v>2</v>
      </c>
      <c r="X53" s="116" t="s">
        <v>30</v>
      </c>
      <c r="Y53" s="69" t="s">
        <v>9</v>
      </c>
      <c r="Z53" s="118" t="s">
        <v>31</v>
      </c>
      <c r="AB53" s="109" t="s">
        <v>0</v>
      </c>
      <c r="AC53" s="69" t="s">
        <v>1</v>
      </c>
      <c r="AD53" s="111" t="s">
        <v>8</v>
      </c>
      <c r="AE53" s="69" t="s">
        <v>7</v>
      </c>
      <c r="AF53" s="69" t="s">
        <v>2</v>
      </c>
      <c r="AG53" s="116" t="s">
        <v>30</v>
      </c>
      <c r="AH53" s="69" t="s">
        <v>9</v>
      </c>
      <c r="AI53" s="77" t="s">
        <v>31</v>
      </c>
    </row>
    <row r="54" spans="1:44" ht="15" customHeight="1" thickBot="1">
      <c r="A54" s="6"/>
      <c r="B54" s="91"/>
      <c r="C54" s="41"/>
      <c r="D54" s="7">
        <v>2</v>
      </c>
      <c r="E54" s="17">
        <v>55</v>
      </c>
      <c r="F54" s="50">
        <f t="shared" si="1"/>
        <v>0.89518229166666674</v>
      </c>
      <c r="G54" s="21">
        <f t="shared" si="19"/>
        <v>0</v>
      </c>
      <c r="H54" s="56">
        <f t="shared" si="2"/>
        <v>0</v>
      </c>
      <c r="J54" s="6"/>
      <c r="K54" s="91"/>
      <c r="L54" s="41"/>
      <c r="M54" s="7">
        <v>2</v>
      </c>
      <c r="N54" s="17">
        <v>110</v>
      </c>
      <c r="O54" s="58">
        <f t="shared" si="3"/>
        <v>1.7903645833333335</v>
      </c>
      <c r="P54" s="21">
        <f t="shared" si="4"/>
        <v>0</v>
      </c>
      <c r="Q54" s="59">
        <f t="shared" si="5"/>
        <v>0</v>
      </c>
      <c r="S54" s="110"/>
      <c r="T54" s="108"/>
      <c r="U54" s="112"/>
      <c r="V54" s="70"/>
      <c r="W54" s="70"/>
      <c r="X54" s="117"/>
      <c r="Y54" s="70"/>
      <c r="Z54" s="119"/>
      <c r="AB54" s="110"/>
      <c r="AC54" s="69"/>
      <c r="AD54" s="112"/>
      <c r="AE54" s="70"/>
      <c r="AF54" s="70"/>
      <c r="AG54" s="117"/>
      <c r="AH54" s="70"/>
      <c r="AI54" s="120"/>
    </row>
    <row r="55" spans="1:44" ht="15" customHeight="1" thickBot="1">
      <c r="A55" s="6"/>
      <c r="B55" s="91"/>
      <c r="C55" s="41"/>
      <c r="D55" s="7">
        <v>2.1</v>
      </c>
      <c r="E55" s="17">
        <v>55</v>
      </c>
      <c r="F55" s="50">
        <f t="shared" si="1"/>
        <v>0.89518229166666674</v>
      </c>
      <c r="G55" s="21">
        <f t="shared" si="19"/>
        <v>0</v>
      </c>
      <c r="H55" s="56">
        <f t="shared" si="2"/>
        <v>0</v>
      </c>
      <c r="J55" s="6"/>
      <c r="K55" s="91"/>
      <c r="L55" s="41"/>
      <c r="M55" s="7">
        <v>2.1</v>
      </c>
      <c r="N55" s="17">
        <v>110</v>
      </c>
      <c r="O55" s="58">
        <f t="shared" si="3"/>
        <v>1.7903645833333335</v>
      </c>
      <c r="P55" s="21">
        <f t="shared" si="4"/>
        <v>0</v>
      </c>
      <c r="Q55" s="59">
        <f t="shared" si="5"/>
        <v>0</v>
      </c>
      <c r="S55" s="6"/>
      <c r="T55" s="79" t="s">
        <v>10</v>
      </c>
      <c r="U55" s="39"/>
      <c r="V55" s="7">
        <v>1</v>
      </c>
      <c r="W55" s="17">
        <v>26</v>
      </c>
      <c r="X55" s="61">
        <f t="shared" ref="X55:X96" si="26">SUM(W55*(1/$N$2))</f>
        <v>0.42317708333333337</v>
      </c>
      <c r="Y55" s="22">
        <f>SUM(U55*V55*W55*20)</f>
        <v>0</v>
      </c>
      <c r="Z55" s="59">
        <f t="shared" ref="Z55:Z96" si="27">SUM(Y55*(1/$N$2))</f>
        <v>0</v>
      </c>
      <c r="AB55" s="6"/>
      <c r="AC55" s="71" t="s">
        <v>10</v>
      </c>
      <c r="AD55" s="39"/>
      <c r="AE55" s="7">
        <v>1.7</v>
      </c>
      <c r="AF55" s="17">
        <v>40</v>
      </c>
      <c r="AG55" s="61">
        <f t="shared" ref="AG55:AG68" si="28">SUM(AF55*(1/$N$2))</f>
        <v>0.65104166666666674</v>
      </c>
      <c r="AH55" s="22">
        <f>SUM(AD55*AF55*AE55*20)</f>
        <v>0</v>
      </c>
      <c r="AI55" s="59">
        <f t="shared" ref="AI55:AI68" si="29">SUM(AH55*(1/$N$2))</f>
        <v>0</v>
      </c>
    </row>
    <row r="56" spans="1:44" ht="15" customHeight="1" thickBot="1">
      <c r="A56" s="6"/>
      <c r="B56" s="91"/>
      <c r="C56" s="41"/>
      <c r="D56" s="7">
        <v>2.2000000000000002</v>
      </c>
      <c r="E56" s="17">
        <v>55</v>
      </c>
      <c r="F56" s="50">
        <f t="shared" si="1"/>
        <v>0.89518229166666674</v>
      </c>
      <c r="G56" s="21">
        <f t="shared" si="19"/>
        <v>0</v>
      </c>
      <c r="H56" s="56">
        <f t="shared" si="2"/>
        <v>0</v>
      </c>
      <c r="J56" s="6"/>
      <c r="K56" s="91"/>
      <c r="L56" s="41"/>
      <c r="M56" s="7">
        <v>2.2000000000000002</v>
      </c>
      <c r="N56" s="17">
        <v>110</v>
      </c>
      <c r="O56" s="58">
        <f t="shared" si="3"/>
        <v>1.7903645833333335</v>
      </c>
      <c r="P56" s="21">
        <f t="shared" si="4"/>
        <v>0</v>
      </c>
      <c r="Q56" s="59">
        <f t="shared" si="5"/>
        <v>0</v>
      </c>
      <c r="S56" s="6"/>
      <c r="T56" s="80"/>
      <c r="U56" s="39"/>
      <c r="V56" s="7">
        <v>1.1000000000000001</v>
      </c>
      <c r="W56" s="17">
        <v>26</v>
      </c>
      <c r="X56" s="61">
        <f t="shared" si="26"/>
        <v>0.42317708333333337</v>
      </c>
      <c r="Y56" s="22">
        <f t="shared" ref="Y56:Y96" si="30">SUM(U56*V56*W56*20)</f>
        <v>0</v>
      </c>
      <c r="Z56" s="59">
        <f t="shared" si="27"/>
        <v>0</v>
      </c>
      <c r="AB56" s="6"/>
      <c r="AC56" s="71"/>
      <c r="AD56" s="39"/>
      <c r="AE56" s="7">
        <v>1.8</v>
      </c>
      <c r="AF56" s="17">
        <v>40</v>
      </c>
      <c r="AG56" s="61">
        <f t="shared" si="28"/>
        <v>0.65104166666666674</v>
      </c>
      <c r="AH56" s="22">
        <f t="shared" ref="AH56:AH68" si="31">SUM(AD56*AF56*AE56*20)</f>
        <v>0</v>
      </c>
      <c r="AI56" s="59">
        <f t="shared" si="29"/>
        <v>0</v>
      </c>
    </row>
    <row r="57" spans="1:44" ht="15" customHeight="1" thickBot="1">
      <c r="A57" s="6"/>
      <c r="B57" s="91"/>
      <c r="C57" s="41"/>
      <c r="D57" s="7">
        <v>2.2999999999999998</v>
      </c>
      <c r="E57" s="17">
        <v>55</v>
      </c>
      <c r="F57" s="50">
        <f t="shared" si="1"/>
        <v>0.89518229166666674</v>
      </c>
      <c r="G57" s="21">
        <f t="shared" si="19"/>
        <v>0</v>
      </c>
      <c r="H57" s="56">
        <f t="shared" si="2"/>
        <v>0</v>
      </c>
      <c r="J57" s="6"/>
      <c r="K57" s="91"/>
      <c r="L57" s="41"/>
      <c r="M57" s="7">
        <v>2.2999999999999998</v>
      </c>
      <c r="N57" s="17">
        <v>110</v>
      </c>
      <c r="O57" s="58">
        <f t="shared" si="3"/>
        <v>1.7903645833333335</v>
      </c>
      <c r="P57" s="21">
        <f t="shared" si="4"/>
        <v>0</v>
      </c>
      <c r="Q57" s="59">
        <f t="shared" si="5"/>
        <v>0</v>
      </c>
      <c r="S57" s="6"/>
      <c r="T57" s="80"/>
      <c r="U57" s="39"/>
      <c r="V57" s="7">
        <v>1.2</v>
      </c>
      <c r="W57" s="17">
        <v>26</v>
      </c>
      <c r="X57" s="61">
        <f t="shared" si="26"/>
        <v>0.42317708333333337</v>
      </c>
      <c r="Y57" s="22">
        <f t="shared" si="30"/>
        <v>0</v>
      </c>
      <c r="Z57" s="59">
        <f t="shared" si="27"/>
        <v>0</v>
      </c>
      <c r="AB57" s="6"/>
      <c r="AC57" s="71"/>
      <c r="AD57" s="39"/>
      <c r="AE57" s="7">
        <v>1.9</v>
      </c>
      <c r="AF57" s="17">
        <v>40</v>
      </c>
      <c r="AG57" s="61">
        <f t="shared" si="28"/>
        <v>0.65104166666666674</v>
      </c>
      <c r="AH57" s="22">
        <f t="shared" si="31"/>
        <v>0</v>
      </c>
      <c r="AI57" s="59">
        <f t="shared" si="29"/>
        <v>0</v>
      </c>
    </row>
    <row r="58" spans="1:44" ht="15" customHeight="1" thickBot="1">
      <c r="A58" s="6"/>
      <c r="B58" s="91"/>
      <c r="C58" s="41"/>
      <c r="D58" s="7">
        <v>2.4</v>
      </c>
      <c r="E58" s="17">
        <v>55</v>
      </c>
      <c r="F58" s="50">
        <f t="shared" si="1"/>
        <v>0.89518229166666674</v>
      </c>
      <c r="G58" s="21">
        <f t="shared" si="19"/>
        <v>0</v>
      </c>
      <c r="H58" s="56">
        <f t="shared" si="2"/>
        <v>0</v>
      </c>
      <c r="J58" s="6"/>
      <c r="K58" s="91"/>
      <c r="L58" s="41"/>
      <c r="M58" s="7">
        <v>2.4</v>
      </c>
      <c r="N58" s="17">
        <v>110</v>
      </c>
      <c r="O58" s="58">
        <f t="shared" si="3"/>
        <v>1.7903645833333335</v>
      </c>
      <c r="P58" s="21">
        <f t="shared" si="4"/>
        <v>0</v>
      </c>
      <c r="Q58" s="59">
        <f t="shared" si="5"/>
        <v>0</v>
      </c>
      <c r="S58" s="6"/>
      <c r="T58" s="80"/>
      <c r="U58" s="39"/>
      <c r="V58" s="7">
        <v>1.3</v>
      </c>
      <c r="W58" s="17">
        <v>26</v>
      </c>
      <c r="X58" s="61">
        <f t="shared" si="26"/>
        <v>0.42317708333333337</v>
      </c>
      <c r="Y58" s="22">
        <f t="shared" si="30"/>
        <v>0</v>
      </c>
      <c r="Z58" s="59">
        <f t="shared" si="27"/>
        <v>0</v>
      </c>
      <c r="AB58" s="6"/>
      <c r="AC58" s="71"/>
      <c r="AD58" s="39"/>
      <c r="AE58" s="7">
        <v>2</v>
      </c>
      <c r="AF58" s="17">
        <v>40</v>
      </c>
      <c r="AG58" s="61">
        <f t="shared" si="28"/>
        <v>0.65104166666666674</v>
      </c>
      <c r="AH58" s="22">
        <f t="shared" si="31"/>
        <v>0</v>
      </c>
      <c r="AI58" s="59">
        <f t="shared" si="29"/>
        <v>0</v>
      </c>
    </row>
    <row r="59" spans="1:44" ht="15" customHeight="1" thickBot="1">
      <c r="A59" s="6"/>
      <c r="B59" s="91"/>
      <c r="C59" s="41"/>
      <c r="D59" s="7">
        <v>2.5</v>
      </c>
      <c r="E59" s="17">
        <v>55</v>
      </c>
      <c r="F59" s="50">
        <f t="shared" si="1"/>
        <v>0.89518229166666674</v>
      </c>
      <c r="G59" s="21">
        <f t="shared" si="19"/>
        <v>0</v>
      </c>
      <c r="H59" s="56">
        <f t="shared" si="2"/>
        <v>0</v>
      </c>
      <c r="J59" s="6"/>
      <c r="K59" s="91"/>
      <c r="L59" s="41"/>
      <c r="M59" s="7">
        <v>2.5</v>
      </c>
      <c r="N59" s="17">
        <v>110</v>
      </c>
      <c r="O59" s="58">
        <f t="shared" si="3"/>
        <v>1.7903645833333335</v>
      </c>
      <c r="P59" s="21">
        <f t="shared" si="4"/>
        <v>0</v>
      </c>
      <c r="Q59" s="59">
        <f t="shared" si="5"/>
        <v>0</v>
      </c>
      <c r="S59" s="6"/>
      <c r="T59" s="80"/>
      <c r="U59" s="39"/>
      <c r="V59" s="7">
        <v>1.4</v>
      </c>
      <c r="W59" s="17">
        <v>26</v>
      </c>
      <c r="X59" s="61">
        <f t="shared" si="26"/>
        <v>0.42317708333333337</v>
      </c>
      <c r="Y59" s="22">
        <f t="shared" si="30"/>
        <v>0</v>
      </c>
      <c r="Z59" s="59">
        <f t="shared" si="27"/>
        <v>0</v>
      </c>
      <c r="AB59" s="6"/>
      <c r="AC59" s="71"/>
      <c r="AD59" s="39"/>
      <c r="AE59" s="7">
        <v>2.1</v>
      </c>
      <c r="AF59" s="17">
        <v>40</v>
      </c>
      <c r="AG59" s="61">
        <f t="shared" si="28"/>
        <v>0.65104166666666674</v>
      </c>
      <c r="AH59" s="22">
        <f t="shared" si="31"/>
        <v>0</v>
      </c>
      <c r="AI59" s="59">
        <f t="shared" si="29"/>
        <v>0</v>
      </c>
    </row>
    <row r="60" spans="1:44" ht="15" customHeight="1" thickBot="1">
      <c r="A60" s="6"/>
      <c r="B60" s="91"/>
      <c r="C60" s="41"/>
      <c r="D60" s="7">
        <v>2.6</v>
      </c>
      <c r="E60" s="17">
        <v>55</v>
      </c>
      <c r="F60" s="50">
        <f t="shared" si="1"/>
        <v>0.89518229166666674</v>
      </c>
      <c r="G60" s="21">
        <f t="shared" si="19"/>
        <v>0</v>
      </c>
      <c r="H60" s="56">
        <f t="shared" si="2"/>
        <v>0</v>
      </c>
      <c r="J60" s="6"/>
      <c r="K60" s="91"/>
      <c r="L60" s="41"/>
      <c r="M60" s="7">
        <v>2.6</v>
      </c>
      <c r="N60" s="17">
        <v>110</v>
      </c>
      <c r="O60" s="58">
        <f t="shared" si="3"/>
        <v>1.7903645833333335</v>
      </c>
      <c r="P60" s="21">
        <f t="shared" si="4"/>
        <v>0</v>
      </c>
      <c r="Q60" s="59">
        <f t="shared" si="5"/>
        <v>0</v>
      </c>
      <c r="S60" s="6"/>
      <c r="T60" s="80"/>
      <c r="U60" s="39"/>
      <c r="V60" s="7">
        <v>1.5</v>
      </c>
      <c r="W60" s="17">
        <v>26</v>
      </c>
      <c r="X60" s="61">
        <f t="shared" si="26"/>
        <v>0.42317708333333337</v>
      </c>
      <c r="Y60" s="22">
        <f t="shared" si="30"/>
        <v>0</v>
      </c>
      <c r="Z60" s="59">
        <f t="shared" si="27"/>
        <v>0</v>
      </c>
      <c r="AB60" s="6"/>
      <c r="AC60" s="71"/>
      <c r="AD60" s="39"/>
      <c r="AE60" s="7">
        <v>2.2000000000000002</v>
      </c>
      <c r="AF60" s="17">
        <v>40</v>
      </c>
      <c r="AG60" s="61">
        <f t="shared" si="28"/>
        <v>0.65104166666666674</v>
      </c>
      <c r="AH60" s="22">
        <f t="shared" si="31"/>
        <v>0</v>
      </c>
      <c r="AI60" s="59">
        <f t="shared" si="29"/>
        <v>0</v>
      </c>
    </row>
    <row r="61" spans="1:44" ht="15" customHeight="1" thickBot="1">
      <c r="A61" s="6"/>
      <c r="B61" s="91"/>
      <c r="C61" s="41"/>
      <c r="D61" s="7">
        <v>2.7</v>
      </c>
      <c r="E61" s="17">
        <v>55</v>
      </c>
      <c r="F61" s="50">
        <f t="shared" si="1"/>
        <v>0.89518229166666674</v>
      </c>
      <c r="G61" s="21">
        <f t="shared" si="19"/>
        <v>0</v>
      </c>
      <c r="H61" s="56">
        <f t="shared" si="2"/>
        <v>0</v>
      </c>
      <c r="J61" s="6"/>
      <c r="K61" s="91"/>
      <c r="L61" s="41"/>
      <c r="M61" s="7">
        <v>2.7</v>
      </c>
      <c r="N61" s="17">
        <v>110</v>
      </c>
      <c r="O61" s="58">
        <f t="shared" si="3"/>
        <v>1.7903645833333335</v>
      </c>
      <c r="P61" s="21">
        <f t="shared" si="4"/>
        <v>0</v>
      </c>
      <c r="Q61" s="59">
        <f t="shared" si="5"/>
        <v>0</v>
      </c>
      <c r="S61" s="6"/>
      <c r="T61" s="80"/>
      <c r="U61" s="39"/>
      <c r="V61" s="7">
        <v>1.6</v>
      </c>
      <c r="W61" s="17">
        <v>26</v>
      </c>
      <c r="X61" s="61">
        <f t="shared" si="26"/>
        <v>0.42317708333333337</v>
      </c>
      <c r="Y61" s="22">
        <f t="shared" si="30"/>
        <v>0</v>
      </c>
      <c r="Z61" s="59">
        <f t="shared" si="27"/>
        <v>0</v>
      </c>
      <c r="AB61" s="6"/>
      <c r="AC61" s="71"/>
      <c r="AD61" s="39"/>
      <c r="AE61" s="7">
        <v>2.2999999999999998</v>
      </c>
      <c r="AF61" s="17">
        <v>40</v>
      </c>
      <c r="AG61" s="61">
        <f t="shared" si="28"/>
        <v>0.65104166666666674</v>
      </c>
      <c r="AH61" s="22">
        <f t="shared" si="31"/>
        <v>0</v>
      </c>
      <c r="AI61" s="59">
        <f t="shared" si="29"/>
        <v>0</v>
      </c>
    </row>
    <row r="62" spans="1:44" ht="15" customHeight="1" thickBot="1">
      <c r="A62" s="6"/>
      <c r="B62" s="91"/>
      <c r="C62" s="41"/>
      <c r="D62" s="7">
        <v>2.8</v>
      </c>
      <c r="E62" s="17">
        <v>55</v>
      </c>
      <c r="F62" s="50">
        <f t="shared" si="1"/>
        <v>0.89518229166666674</v>
      </c>
      <c r="G62" s="21">
        <f t="shared" si="19"/>
        <v>0</v>
      </c>
      <c r="H62" s="56">
        <f t="shared" si="2"/>
        <v>0</v>
      </c>
      <c r="J62" s="6"/>
      <c r="K62" s="91"/>
      <c r="L62" s="41"/>
      <c r="M62" s="7">
        <v>2.8</v>
      </c>
      <c r="N62" s="17">
        <v>110</v>
      </c>
      <c r="O62" s="58">
        <f t="shared" si="3"/>
        <v>1.7903645833333335</v>
      </c>
      <c r="P62" s="21">
        <f t="shared" si="4"/>
        <v>0</v>
      </c>
      <c r="Q62" s="59">
        <f t="shared" si="5"/>
        <v>0</v>
      </c>
      <c r="S62" s="6"/>
      <c r="T62" s="80"/>
      <c r="U62" s="39"/>
      <c r="V62" s="7">
        <v>1.7</v>
      </c>
      <c r="W62" s="17">
        <v>26</v>
      </c>
      <c r="X62" s="61">
        <f t="shared" si="26"/>
        <v>0.42317708333333337</v>
      </c>
      <c r="Y62" s="22">
        <f t="shared" si="30"/>
        <v>0</v>
      </c>
      <c r="Z62" s="59">
        <f t="shared" si="27"/>
        <v>0</v>
      </c>
      <c r="AB62" s="6"/>
      <c r="AC62" s="71"/>
      <c r="AD62" s="39"/>
      <c r="AE62" s="7">
        <v>2.4</v>
      </c>
      <c r="AF62" s="17">
        <v>40</v>
      </c>
      <c r="AG62" s="61">
        <f t="shared" si="28"/>
        <v>0.65104166666666674</v>
      </c>
      <c r="AH62" s="22">
        <f t="shared" si="31"/>
        <v>0</v>
      </c>
      <c r="AI62" s="59">
        <f t="shared" si="29"/>
        <v>0</v>
      </c>
    </row>
    <row r="63" spans="1:44" ht="15" customHeight="1" thickBot="1">
      <c r="A63" s="6"/>
      <c r="B63" s="91"/>
      <c r="C63" s="41"/>
      <c r="D63" s="7">
        <v>2.9</v>
      </c>
      <c r="E63" s="17">
        <v>55</v>
      </c>
      <c r="F63" s="50">
        <f t="shared" si="1"/>
        <v>0.89518229166666674</v>
      </c>
      <c r="G63" s="21">
        <f t="shared" si="19"/>
        <v>0</v>
      </c>
      <c r="H63" s="56">
        <f t="shared" si="2"/>
        <v>0</v>
      </c>
      <c r="J63" s="6"/>
      <c r="K63" s="91"/>
      <c r="L63" s="41"/>
      <c r="M63" s="7">
        <v>2.9</v>
      </c>
      <c r="N63" s="17">
        <v>110</v>
      </c>
      <c r="O63" s="58">
        <f t="shared" si="3"/>
        <v>1.7903645833333335</v>
      </c>
      <c r="P63" s="21">
        <f t="shared" si="4"/>
        <v>0</v>
      </c>
      <c r="Q63" s="59">
        <f t="shared" si="5"/>
        <v>0</v>
      </c>
      <c r="S63" s="6"/>
      <c r="T63" s="80"/>
      <c r="U63" s="39"/>
      <c r="V63" s="7">
        <v>1.8</v>
      </c>
      <c r="W63" s="17">
        <v>26</v>
      </c>
      <c r="X63" s="61">
        <f t="shared" si="26"/>
        <v>0.42317708333333337</v>
      </c>
      <c r="Y63" s="22">
        <f t="shared" si="30"/>
        <v>0</v>
      </c>
      <c r="Z63" s="59">
        <f t="shared" si="27"/>
        <v>0</v>
      </c>
      <c r="AB63" s="6"/>
      <c r="AC63" s="71"/>
      <c r="AD63" s="39"/>
      <c r="AE63" s="7">
        <v>2.5</v>
      </c>
      <c r="AF63" s="17">
        <v>40</v>
      </c>
      <c r="AG63" s="61">
        <f t="shared" si="28"/>
        <v>0.65104166666666674</v>
      </c>
      <c r="AH63" s="22">
        <f t="shared" si="31"/>
        <v>0</v>
      </c>
      <c r="AI63" s="59">
        <f t="shared" si="29"/>
        <v>0</v>
      </c>
    </row>
    <row r="64" spans="1:44" ht="15" customHeight="1" thickBot="1">
      <c r="A64" s="8"/>
      <c r="B64" s="92"/>
      <c r="C64" s="42"/>
      <c r="D64" s="9">
        <v>3</v>
      </c>
      <c r="E64" s="18">
        <v>55</v>
      </c>
      <c r="F64" s="50">
        <f t="shared" si="1"/>
        <v>0.89518229166666674</v>
      </c>
      <c r="G64" s="21">
        <f t="shared" si="19"/>
        <v>0</v>
      </c>
      <c r="H64" s="56">
        <f t="shared" si="2"/>
        <v>0</v>
      </c>
      <c r="J64" s="8"/>
      <c r="K64" s="92"/>
      <c r="L64" s="42"/>
      <c r="M64" s="9">
        <v>3</v>
      </c>
      <c r="N64" s="17">
        <v>110</v>
      </c>
      <c r="O64" s="58">
        <f t="shared" si="3"/>
        <v>1.7903645833333335</v>
      </c>
      <c r="P64" s="21">
        <f t="shared" si="4"/>
        <v>0</v>
      </c>
      <c r="Q64" s="59">
        <f t="shared" si="5"/>
        <v>0</v>
      </c>
      <c r="S64" s="6"/>
      <c r="T64" s="80"/>
      <c r="U64" s="39"/>
      <c r="V64" s="7">
        <v>1.9</v>
      </c>
      <c r="W64" s="17">
        <v>26</v>
      </c>
      <c r="X64" s="61">
        <f t="shared" si="26"/>
        <v>0.42317708333333337</v>
      </c>
      <c r="Y64" s="22">
        <f t="shared" si="30"/>
        <v>0</v>
      </c>
      <c r="Z64" s="59">
        <f t="shared" si="27"/>
        <v>0</v>
      </c>
      <c r="AB64" s="6"/>
      <c r="AC64" s="71"/>
      <c r="AD64" s="39"/>
      <c r="AE64" s="7">
        <v>2.6</v>
      </c>
      <c r="AF64" s="17">
        <v>40</v>
      </c>
      <c r="AG64" s="61">
        <f t="shared" si="28"/>
        <v>0.65104166666666674</v>
      </c>
      <c r="AH64" s="22">
        <f t="shared" si="31"/>
        <v>0</v>
      </c>
      <c r="AI64" s="59">
        <f t="shared" si="29"/>
        <v>0</v>
      </c>
    </row>
    <row r="65" spans="1:35" ht="15" customHeight="1" thickBot="1">
      <c r="A65" s="4"/>
      <c r="B65" s="93" t="s">
        <v>4</v>
      </c>
      <c r="C65" s="38"/>
      <c r="D65" s="5">
        <v>0.2</v>
      </c>
      <c r="E65" s="16">
        <v>13</v>
      </c>
      <c r="F65" s="50">
        <f t="shared" si="1"/>
        <v>0.21158854166666669</v>
      </c>
      <c r="G65" s="21">
        <f t="shared" si="19"/>
        <v>0</v>
      </c>
      <c r="H65" s="56">
        <f t="shared" si="2"/>
        <v>0</v>
      </c>
      <c r="J65" s="4"/>
      <c r="K65" s="93" t="s">
        <v>4</v>
      </c>
      <c r="L65" s="38"/>
      <c r="M65" s="5">
        <v>0.2</v>
      </c>
      <c r="N65" s="20">
        <v>20</v>
      </c>
      <c r="O65" s="58">
        <f t="shared" si="3"/>
        <v>0.32552083333333337</v>
      </c>
      <c r="P65" s="21">
        <f t="shared" si="4"/>
        <v>0</v>
      </c>
      <c r="Q65" s="59">
        <f t="shared" si="5"/>
        <v>0</v>
      </c>
      <c r="S65" s="6"/>
      <c r="T65" s="80"/>
      <c r="U65" s="39"/>
      <c r="V65" s="7">
        <v>2</v>
      </c>
      <c r="W65" s="17">
        <v>26</v>
      </c>
      <c r="X65" s="61">
        <f t="shared" si="26"/>
        <v>0.42317708333333337</v>
      </c>
      <c r="Y65" s="22">
        <f t="shared" si="30"/>
        <v>0</v>
      </c>
      <c r="Z65" s="59">
        <f t="shared" si="27"/>
        <v>0</v>
      </c>
      <c r="AB65" s="6"/>
      <c r="AC65" s="71"/>
      <c r="AD65" s="39"/>
      <c r="AE65" s="7">
        <v>2.7</v>
      </c>
      <c r="AF65" s="17">
        <v>40</v>
      </c>
      <c r="AG65" s="61">
        <f t="shared" si="28"/>
        <v>0.65104166666666674</v>
      </c>
      <c r="AH65" s="22">
        <f t="shared" si="31"/>
        <v>0</v>
      </c>
      <c r="AI65" s="59">
        <f t="shared" si="29"/>
        <v>0</v>
      </c>
    </row>
    <row r="66" spans="1:35" ht="15" customHeight="1" thickBot="1">
      <c r="A66" s="6"/>
      <c r="B66" s="94"/>
      <c r="C66" s="43"/>
      <c r="D66" s="7">
        <v>0.3</v>
      </c>
      <c r="E66" s="17">
        <v>13</v>
      </c>
      <c r="F66" s="50">
        <f t="shared" si="1"/>
        <v>0.21158854166666669</v>
      </c>
      <c r="G66" s="21">
        <f t="shared" si="19"/>
        <v>0</v>
      </c>
      <c r="H66" s="56">
        <f t="shared" si="2"/>
        <v>0</v>
      </c>
      <c r="J66" s="6"/>
      <c r="K66" s="94"/>
      <c r="L66" s="43"/>
      <c r="M66" s="7">
        <v>0.3</v>
      </c>
      <c r="N66" s="17">
        <v>20</v>
      </c>
      <c r="O66" s="58">
        <f t="shared" si="3"/>
        <v>0.32552083333333337</v>
      </c>
      <c r="P66" s="21">
        <f t="shared" si="4"/>
        <v>0</v>
      </c>
      <c r="Q66" s="59">
        <f t="shared" si="5"/>
        <v>0</v>
      </c>
      <c r="S66" s="6"/>
      <c r="T66" s="80"/>
      <c r="U66" s="39"/>
      <c r="V66" s="7">
        <v>2.1</v>
      </c>
      <c r="W66" s="17">
        <v>26</v>
      </c>
      <c r="X66" s="61">
        <f t="shared" si="26"/>
        <v>0.42317708333333337</v>
      </c>
      <c r="Y66" s="22">
        <f t="shared" si="30"/>
        <v>0</v>
      </c>
      <c r="Z66" s="59">
        <f t="shared" si="27"/>
        <v>0</v>
      </c>
      <c r="AB66" s="6"/>
      <c r="AC66" s="71"/>
      <c r="AD66" s="39"/>
      <c r="AE66" s="7">
        <v>2.8</v>
      </c>
      <c r="AF66" s="17">
        <v>40</v>
      </c>
      <c r="AG66" s="61">
        <f t="shared" si="28"/>
        <v>0.65104166666666674</v>
      </c>
      <c r="AH66" s="22">
        <f t="shared" si="31"/>
        <v>0</v>
      </c>
      <c r="AI66" s="59">
        <f t="shared" si="29"/>
        <v>0</v>
      </c>
    </row>
    <row r="67" spans="1:35" ht="15" customHeight="1" thickBot="1">
      <c r="A67" s="6"/>
      <c r="B67" s="94"/>
      <c r="C67" s="43"/>
      <c r="D67" s="7">
        <v>0.4</v>
      </c>
      <c r="E67" s="17">
        <v>13</v>
      </c>
      <c r="F67" s="50">
        <f t="shared" si="1"/>
        <v>0.21158854166666669</v>
      </c>
      <c r="G67" s="21">
        <f t="shared" si="19"/>
        <v>0</v>
      </c>
      <c r="H67" s="56">
        <f t="shared" si="2"/>
        <v>0</v>
      </c>
      <c r="J67" s="6"/>
      <c r="K67" s="94"/>
      <c r="L67" s="43"/>
      <c r="M67" s="7">
        <v>0.4</v>
      </c>
      <c r="N67" s="17">
        <v>20</v>
      </c>
      <c r="O67" s="58">
        <f t="shared" si="3"/>
        <v>0.32552083333333337</v>
      </c>
      <c r="P67" s="21">
        <f t="shared" si="4"/>
        <v>0</v>
      </c>
      <c r="Q67" s="59">
        <f t="shared" si="5"/>
        <v>0</v>
      </c>
      <c r="S67" s="6"/>
      <c r="T67" s="80"/>
      <c r="U67" s="39"/>
      <c r="V67" s="7">
        <v>2.2000000000000002</v>
      </c>
      <c r="W67" s="17">
        <v>26</v>
      </c>
      <c r="X67" s="61">
        <f t="shared" si="26"/>
        <v>0.42317708333333337</v>
      </c>
      <c r="Y67" s="22">
        <f t="shared" si="30"/>
        <v>0</v>
      </c>
      <c r="Z67" s="59">
        <f t="shared" si="27"/>
        <v>0</v>
      </c>
      <c r="AB67" s="6"/>
      <c r="AC67" s="71"/>
      <c r="AD67" s="39"/>
      <c r="AE67" s="7">
        <v>2.9</v>
      </c>
      <c r="AF67" s="17">
        <v>40</v>
      </c>
      <c r="AG67" s="61">
        <f t="shared" si="28"/>
        <v>0.65104166666666674</v>
      </c>
      <c r="AH67" s="22">
        <f t="shared" si="31"/>
        <v>0</v>
      </c>
      <c r="AI67" s="59">
        <f t="shared" si="29"/>
        <v>0</v>
      </c>
    </row>
    <row r="68" spans="1:35" ht="15" customHeight="1" thickBot="1">
      <c r="A68" s="6"/>
      <c r="B68" s="94"/>
      <c r="C68" s="43"/>
      <c r="D68" s="7">
        <v>0.5</v>
      </c>
      <c r="E68" s="17">
        <v>13</v>
      </c>
      <c r="F68" s="50">
        <f t="shared" si="1"/>
        <v>0.21158854166666669</v>
      </c>
      <c r="G68" s="21">
        <f t="shared" si="19"/>
        <v>0</v>
      </c>
      <c r="H68" s="56">
        <f t="shared" si="2"/>
        <v>0</v>
      </c>
      <c r="J68" s="6"/>
      <c r="K68" s="94"/>
      <c r="L68" s="43"/>
      <c r="M68" s="7">
        <v>0.5</v>
      </c>
      <c r="N68" s="17">
        <v>20</v>
      </c>
      <c r="O68" s="58">
        <f t="shared" si="3"/>
        <v>0.32552083333333337</v>
      </c>
      <c r="P68" s="21">
        <f t="shared" si="4"/>
        <v>0</v>
      </c>
      <c r="Q68" s="59">
        <f t="shared" si="5"/>
        <v>0</v>
      </c>
      <c r="S68" s="6"/>
      <c r="T68" s="80"/>
      <c r="U68" s="39"/>
      <c r="V68" s="7">
        <v>2.2999999999999998</v>
      </c>
      <c r="W68" s="17">
        <v>26</v>
      </c>
      <c r="X68" s="61">
        <f t="shared" si="26"/>
        <v>0.42317708333333337</v>
      </c>
      <c r="Y68" s="22">
        <f t="shared" si="30"/>
        <v>0</v>
      </c>
      <c r="Z68" s="59">
        <f t="shared" si="27"/>
        <v>0</v>
      </c>
      <c r="AB68" s="8"/>
      <c r="AC68" s="72"/>
      <c r="AD68" s="40"/>
      <c r="AE68" s="9">
        <v>3</v>
      </c>
      <c r="AF68" s="17">
        <v>40</v>
      </c>
      <c r="AG68" s="61">
        <f t="shared" si="28"/>
        <v>0.65104166666666674</v>
      </c>
      <c r="AH68" s="22">
        <f t="shared" si="31"/>
        <v>0</v>
      </c>
      <c r="AI68" s="59">
        <f t="shared" si="29"/>
        <v>0</v>
      </c>
    </row>
    <row r="69" spans="1:35" ht="15" customHeight="1" thickBot="1">
      <c r="A69" s="6"/>
      <c r="B69" s="94"/>
      <c r="C69" s="43"/>
      <c r="D69" s="7">
        <v>0.6</v>
      </c>
      <c r="E69" s="17">
        <v>13</v>
      </c>
      <c r="F69" s="50">
        <f t="shared" si="1"/>
        <v>0.21158854166666669</v>
      </c>
      <c r="G69" s="21">
        <f t="shared" si="19"/>
        <v>0</v>
      </c>
      <c r="H69" s="56">
        <f t="shared" si="2"/>
        <v>0</v>
      </c>
      <c r="J69" s="6"/>
      <c r="K69" s="94"/>
      <c r="L69" s="43"/>
      <c r="M69" s="7">
        <v>0.6</v>
      </c>
      <c r="N69" s="17">
        <v>20</v>
      </c>
      <c r="O69" s="58">
        <f t="shared" si="3"/>
        <v>0.32552083333333337</v>
      </c>
      <c r="P69" s="21">
        <f t="shared" si="4"/>
        <v>0</v>
      </c>
      <c r="Q69" s="59">
        <f t="shared" si="5"/>
        <v>0</v>
      </c>
      <c r="S69" s="6"/>
      <c r="T69" s="80"/>
      <c r="U69" s="39"/>
      <c r="V69" s="7">
        <v>2.4</v>
      </c>
      <c r="W69" s="17">
        <v>26</v>
      </c>
      <c r="X69" s="61">
        <f t="shared" si="26"/>
        <v>0.42317708333333337</v>
      </c>
      <c r="Y69" s="22">
        <f t="shared" si="30"/>
        <v>0</v>
      </c>
      <c r="Z69" s="59">
        <f t="shared" si="27"/>
        <v>0</v>
      </c>
      <c r="AB69" s="3"/>
      <c r="AC69" s="3"/>
      <c r="AD69" s="32"/>
      <c r="AE69" s="67" t="s">
        <v>28</v>
      </c>
      <c r="AF69" s="68"/>
      <c r="AG69" s="34"/>
      <c r="AH69" s="24">
        <f>SUM(AH55:AH68)</f>
        <v>0</v>
      </c>
      <c r="AI69" s="63">
        <f>SUM(AI55:AI68)</f>
        <v>0</v>
      </c>
    </row>
    <row r="70" spans="1:35" ht="15" customHeight="1" thickBot="1">
      <c r="A70" s="6"/>
      <c r="B70" s="94"/>
      <c r="C70" s="43"/>
      <c r="D70" s="7">
        <v>0.7</v>
      </c>
      <c r="E70" s="17">
        <v>13</v>
      </c>
      <c r="F70" s="50">
        <f t="shared" si="1"/>
        <v>0.21158854166666669</v>
      </c>
      <c r="G70" s="21">
        <f t="shared" si="19"/>
        <v>0</v>
      </c>
      <c r="H70" s="56">
        <f t="shared" si="2"/>
        <v>0</v>
      </c>
      <c r="J70" s="6"/>
      <c r="K70" s="94"/>
      <c r="L70" s="43"/>
      <c r="M70" s="7">
        <v>0.7</v>
      </c>
      <c r="N70" s="17">
        <v>20</v>
      </c>
      <c r="O70" s="58">
        <f t="shared" si="3"/>
        <v>0.32552083333333337</v>
      </c>
      <c r="P70" s="21">
        <f t="shared" si="4"/>
        <v>0</v>
      </c>
      <c r="Q70" s="59">
        <f t="shared" si="5"/>
        <v>0</v>
      </c>
      <c r="S70" s="6"/>
      <c r="T70" s="80"/>
      <c r="U70" s="39"/>
      <c r="V70" s="7">
        <v>2.5</v>
      </c>
      <c r="W70" s="17">
        <v>26</v>
      </c>
      <c r="X70" s="61">
        <f t="shared" si="26"/>
        <v>0.42317708333333337</v>
      </c>
      <c r="Y70" s="22">
        <f t="shared" si="30"/>
        <v>0</v>
      </c>
      <c r="Z70" s="59">
        <f t="shared" si="27"/>
        <v>0</v>
      </c>
    </row>
    <row r="71" spans="1:35" ht="15" customHeight="1" thickBot="1">
      <c r="A71" s="6"/>
      <c r="B71" s="94"/>
      <c r="C71" s="43"/>
      <c r="D71" s="7">
        <v>0.8</v>
      </c>
      <c r="E71" s="17">
        <v>13</v>
      </c>
      <c r="F71" s="50">
        <f t="shared" si="1"/>
        <v>0.21158854166666669</v>
      </c>
      <c r="G71" s="21">
        <f t="shared" ref="G71:G93" si="32">SUM(C71*E71*10*D71)</f>
        <v>0</v>
      </c>
      <c r="H71" s="56">
        <f t="shared" si="2"/>
        <v>0</v>
      </c>
      <c r="J71" s="6"/>
      <c r="K71" s="94"/>
      <c r="L71" s="43"/>
      <c r="M71" s="7">
        <v>0.8</v>
      </c>
      <c r="N71" s="17">
        <v>20</v>
      </c>
      <c r="O71" s="58">
        <f t="shared" si="3"/>
        <v>0.32552083333333337</v>
      </c>
      <c r="P71" s="21">
        <f t="shared" si="4"/>
        <v>0</v>
      </c>
      <c r="Q71" s="59">
        <f t="shared" si="5"/>
        <v>0</v>
      </c>
      <c r="S71" s="6"/>
      <c r="T71" s="80"/>
      <c r="U71" s="39"/>
      <c r="V71" s="7">
        <v>2.6</v>
      </c>
      <c r="W71" s="17">
        <v>26</v>
      </c>
      <c r="X71" s="61">
        <f t="shared" si="26"/>
        <v>0.42317708333333337</v>
      </c>
      <c r="Y71" s="22">
        <f t="shared" si="30"/>
        <v>0</v>
      </c>
      <c r="Z71" s="59">
        <f t="shared" si="27"/>
        <v>0</v>
      </c>
    </row>
    <row r="72" spans="1:35" ht="15" customHeight="1" thickBot="1">
      <c r="A72" s="6"/>
      <c r="B72" s="94"/>
      <c r="C72" s="43"/>
      <c r="D72" s="7">
        <v>0.9</v>
      </c>
      <c r="E72" s="17">
        <v>13</v>
      </c>
      <c r="F72" s="50">
        <f t="shared" ref="F72:F93" si="33">SUM(E72*(1/$N$2))</f>
        <v>0.21158854166666669</v>
      </c>
      <c r="G72" s="21">
        <f t="shared" si="32"/>
        <v>0</v>
      </c>
      <c r="H72" s="56">
        <f t="shared" ref="H72:H93" si="34">SUM(G72*(1/$N$2))</f>
        <v>0</v>
      </c>
      <c r="J72" s="6"/>
      <c r="K72" s="94"/>
      <c r="L72" s="43"/>
      <c r="M72" s="7">
        <v>0.9</v>
      </c>
      <c r="N72" s="23">
        <v>20</v>
      </c>
      <c r="O72" s="58">
        <f t="shared" ref="O72:O93" si="35">SUM(N72*(1/$N$2))</f>
        <v>0.32552083333333337</v>
      </c>
      <c r="P72" s="21">
        <f t="shared" ref="P72:P93" si="36">SUM(L72*N72*M72*5)</f>
        <v>0</v>
      </c>
      <c r="Q72" s="59">
        <f t="shared" ref="Q72:Q93" si="37">SUM(P72*(1/$N$2))</f>
        <v>0</v>
      </c>
      <c r="S72" s="6"/>
      <c r="T72" s="80"/>
      <c r="U72" s="39"/>
      <c r="V72" s="7">
        <v>2.7</v>
      </c>
      <c r="W72" s="17">
        <v>26</v>
      </c>
      <c r="X72" s="61">
        <f t="shared" si="26"/>
        <v>0.42317708333333337</v>
      </c>
      <c r="Y72" s="22">
        <f t="shared" si="30"/>
        <v>0</v>
      </c>
      <c r="Z72" s="59">
        <f t="shared" si="27"/>
        <v>0</v>
      </c>
      <c r="AB72" s="87" t="s">
        <v>15</v>
      </c>
      <c r="AC72" s="88"/>
      <c r="AD72" s="88"/>
      <c r="AE72" s="88"/>
      <c r="AF72" s="88"/>
      <c r="AG72" s="88"/>
      <c r="AH72" s="89"/>
      <c r="AI72" s="54"/>
    </row>
    <row r="73" spans="1:35" ht="15" customHeight="1" thickBot="1">
      <c r="A73" s="6"/>
      <c r="B73" s="94"/>
      <c r="C73" s="43"/>
      <c r="D73" s="7">
        <v>1</v>
      </c>
      <c r="E73" s="17">
        <v>18</v>
      </c>
      <c r="F73" s="50">
        <f t="shared" si="33"/>
        <v>0.29296875</v>
      </c>
      <c r="G73" s="21">
        <f t="shared" si="32"/>
        <v>0</v>
      </c>
      <c r="H73" s="56">
        <f t="shared" si="34"/>
        <v>0</v>
      </c>
      <c r="J73" s="6"/>
      <c r="K73" s="94"/>
      <c r="L73" s="43"/>
      <c r="M73" s="7">
        <v>1</v>
      </c>
      <c r="N73" s="17">
        <v>60</v>
      </c>
      <c r="O73" s="58">
        <f t="shared" si="35"/>
        <v>0.97656250000000011</v>
      </c>
      <c r="P73" s="21">
        <f t="shared" si="36"/>
        <v>0</v>
      </c>
      <c r="Q73" s="59">
        <f t="shared" si="37"/>
        <v>0</v>
      </c>
      <c r="S73" s="6"/>
      <c r="T73" s="80"/>
      <c r="U73" s="39"/>
      <c r="V73" s="7">
        <v>2.8</v>
      </c>
      <c r="W73" s="17">
        <v>26</v>
      </c>
      <c r="X73" s="61">
        <f t="shared" si="26"/>
        <v>0.42317708333333337</v>
      </c>
      <c r="Y73" s="22">
        <f t="shared" si="30"/>
        <v>0</v>
      </c>
      <c r="Z73" s="59">
        <f t="shared" si="27"/>
        <v>0</v>
      </c>
      <c r="AB73" s="109" t="s">
        <v>0</v>
      </c>
      <c r="AC73" s="69" t="s">
        <v>1</v>
      </c>
      <c r="AD73" s="111" t="s">
        <v>8</v>
      </c>
      <c r="AE73" s="69" t="s">
        <v>7</v>
      </c>
      <c r="AF73" s="69" t="s">
        <v>2</v>
      </c>
      <c r="AG73" s="116" t="s">
        <v>30</v>
      </c>
      <c r="AH73" s="77" t="s">
        <v>9</v>
      </c>
      <c r="AI73" s="121" t="s">
        <v>31</v>
      </c>
    </row>
    <row r="74" spans="1:35" ht="15" customHeight="1" thickBot="1">
      <c r="A74" s="6"/>
      <c r="B74" s="94"/>
      <c r="C74" s="43"/>
      <c r="D74" s="7">
        <v>1.1000000000000001</v>
      </c>
      <c r="E74" s="17">
        <v>18</v>
      </c>
      <c r="F74" s="50">
        <f t="shared" si="33"/>
        <v>0.29296875</v>
      </c>
      <c r="G74" s="21">
        <f t="shared" si="32"/>
        <v>0</v>
      </c>
      <c r="H74" s="56">
        <f t="shared" si="34"/>
        <v>0</v>
      </c>
      <c r="J74" s="6"/>
      <c r="K74" s="94"/>
      <c r="L74" s="43"/>
      <c r="M74" s="7">
        <v>1.1000000000000001</v>
      </c>
      <c r="N74" s="17">
        <v>60</v>
      </c>
      <c r="O74" s="58">
        <f t="shared" si="35"/>
        <v>0.97656250000000011</v>
      </c>
      <c r="P74" s="21">
        <f t="shared" si="36"/>
        <v>0</v>
      </c>
      <c r="Q74" s="59">
        <f t="shared" si="37"/>
        <v>0</v>
      </c>
      <c r="S74" s="6"/>
      <c r="T74" s="80"/>
      <c r="U74" s="39"/>
      <c r="V74" s="7">
        <v>2.9</v>
      </c>
      <c r="W74" s="17">
        <v>26</v>
      </c>
      <c r="X74" s="61">
        <f t="shared" si="26"/>
        <v>0.42317708333333337</v>
      </c>
      <c r="Y74" s="22">
        <f t="shared" si="30"/>
        <v>0</v>
      </c>
      <c r="Z74" s="59">
        <f t="shared" si="27"/>
        <v>0</v>
      </c>
      <c r="AB74" s="110"/>
      <c r="AC74" s="69"/>
      <c r="AD74" s="112"/>
      <c r="AE74" s="70"/>
      <c r="AF74" s="70"/>
      <c r="AG74" s="117"/>
      <c r="AH74" s="78"/>
      <c r="AI74" s="122"/>
    </row>
    <row r="75" spans="1:35" ht="15" customHeight="1" thickBot="1">
      <c r="A75" s="6"/>
      <c r="B75" s="94"/>
      <c r="C75" s="43"/>
      <c r="D75" s="7">
        <v>1.2</v>
      </c>
      <c r="E75" s="17">
        <v>18</v>
      </c>
      <c r="F75" s="50">
        <f t="shared" si="33"/>
        <v>0.29296875</v>
      </c>
      <c r="G75" s="21">
        <f t="shared" si="32"/>
        <v>0</v>
      </c>
      <c r="H75" s="56">
        <f t="shared" si="34"/>
        <v>0</v>
      </c>
      <c r="J75" s="6"/>
      <c r="K75" s="94"/>
      <c r="L75" s="43"/>
      <c r="M75" s="7">
        <v>1.2</v>
      </c>
      <c r="N75" s="17">
        <v>60</v>
      </c>
      <c r="O75" s="58">
        <f t="shared" si="35"/>
        <v>0.97656250000000011</v>
      </c>
      <c r="P75" s="21">
        <f t="shared" si="36"/>
        <v>0</v>
      </c>
      <c r="Q75" s="59">
        <f t="shared" si="37"/>
        <v>0</v>
      </c>
      <c r="S75" s="8"/>
      <c r="T75" s="81"/>
      <c r="U75" s="40"/>
      <c r="V75" s="9">
        <v>3</v>
      </c>
      <c r="W75" s="17">
        <v>26</v>
      </c>
      <c r="X75" s="61">
        <f t="shared" si="26"/>
        <v>0.42317708333333337</v>
      </c>
      <c r="Y75" s="22">
        <f t="shared" si="30"/>
        <v>0</v>
      </c>
      <c r="Z75" s="59">
        <f t="shared" si="27"/>
        <v>0</v>
      </c>
      <c r="AB75" s="6"/>
      <c r="AC75" s="71" t="s">
        <v>10</v>
      </c>
      <c r="AD75" s="39"/>
      <c r="AE75" s="7">
        <v>1.7</v>
      </c>
      <c r="AF75" s="17">
        <v>30</v>
      </c>
      <c r="AG75" s="61">
        <f t="shared" ref="AG75:AG88" si="38">SUM(AF75*(1/$N$2))</f>
        <v>0.48828125000000006</v>
      </c>
      <c r="AH75" s="22">
        <f>SUM(AD75*AF75*AE75*20)</f>
        <v>0</v>
      </c>
      <c r="AI75" s="59">
        <f t="shared" ref="AI75:AI88" si="39">SUM(AH75*(1/$N$2))</f>
        <v>0</v>
      </c>
    </row>
    <row r="76" spans="1:35" ht="15" customHeight="1" thickBot="1">
      <c r="A76" s="6"/>
      <c r="B76" s="94"/>
      <c r="C76" s="43"/>
      <c r="D76" s="7">
        <v>1.3</v>
      </c>
      <c r="E76" s="17">
        <v>18</v>
      </c>
      <c r="F76" s="50">
        <f t="shared" si="33"/>
        <v>0.29296875</v>
      </c>
      <c r="G76" s="21">
        <f t="shared" si="32"/>
        <v>0</v>
      </c>
      <c r="H76" s="56">
        <f t="shared" si="34"/>
        <v>0</v>
      </c>
      <c r="J76" s="6"/>
      <c r="K76" s="94"/>
      <c r="L76" s="43"/>
      <c r="M76" s="7">
        <v>1.3</v>
      </c>
      <c r="N76" s="17">
        <v>60</v>
      </c>
      <c r="O76" s="58">
        <f t="shared" si="35"/>
        <v>0.97656250000000011</v>
      </c>
      <c r="P76" s="21">
        <f t="shared" si="36"/>
        <v>0</v>
      </c>
      <c r="Q76" s="59">
        <f t="shared" si="37"/>
        <v>0</v>
      </c>
      <c r="S76" s="6"/>
      <c r="T76" s="84" t="s">
        <v>3</v>
      </c>
      <c r="U76" s="41"/>
      <c r="V76" s="7">
        <v>1</v>
      </c>
      <c r="W76" s="17">
        <v>20</v>
      </c>
      <c r="X76" s="61">
        <f t="shared" si="26"/>
        <v>0.32552083333333337</v>
      </c>
      <c r="Y76" s="22">
        <f t="shared" si="30"/>
        <v>0</v>
      </c>
      <c r="Z76" s="59">
        <f t="shared" si="27"/>
        <v>0</v>
      </c>
      <c r="AB76" s="6"/>
      <c r="AC76" s="71"/>
      <c r="AD76" s="39"/>
      <c r="AE76" s="7">
        <v>1.8</v>
      </c>
      <c r="AF76" s="17">
        <v>30</v>
      </c>
      <c r="AG76" s="61">
        <f t="shared" si="38"/>
        <v>0.48828125000000006</v>
      </c>
      <c r="AH76" s="22">
        <f t="shared" ref="AH76:AH88" si="40">SUM(AD76*AF76*AE76*20)</f>
        <v>0</v>
      </c>
      <c r="AI76" s="59">
        <f t="shared" si="39"/>
        <v>0</v>
      </c>
    </row>
    <row r="77" spans="1:35" ht="15" customHeight="1" thickBot="1">
      <c r="A77" s="6"/>
      <c r="B77" s="94"/>
      <c r="C77" s="43"/>
      <c r="D77" s="7">
        <v>1.4</v>
      </c>
      <c r="E77" s="17">
        <v>18</v>
      </c>
      <c r="F77" s="50">
        <f t="shared" si="33"/>
        <v>0.29296875</v>
      </c>
      <c r="G77" s="21">
        <f t="shared" si="32"/>
        <v>0</v>
      </c>
      <c r="H77" s="56">
        <f t="shared" si="34"/>
        <v>0</v>
      </c>
      <c r="J77" s="6"/>
      <c r="K77" s="94"/>
      <c r="L77" s="43"/>
      <c r="M77" s="7">
        <v>1.4</v>
      </c>
      <c r="N77" s="17">
        <v>60</v>
      </c>
      <c r="O77" s="58">
        <f t="shared" si="35"/>
        <v>0.97656250000000011</v>
      </c>
      <c r="P77" s="21">
        <f t="shared" si="36"/>
        <v>0</v>
      </c>
      <c r="Q77" s="59">
        <f t="shared" si="37"/>
        <v>0</v>
      </c>
      <c r="S77" s="6"/>
      <c r="T77" s="85"/>
      <c r="U77" s="41"/>
      <c r="V77" s="7">
        <v>1.1000000000000001</v>
      </c>
      <c r="W77" s="17">
        <v>20</v>
      </c>
      <c r="X77" s="61">
        <f t="shared" si="26"/>
        <v>0.32552083333333337</v>
      </c>
      <c r="Y77" s="22">
        <f t="shared" si="30"/>
        <v>0</v>
      </c>
      <c r="Z77" s="59">
        <f t="shared" si="27"/>
        <v>0</v>
      </c>
      <c r="AB77" s="6"/>
      <c r="AC77" s="71"/>
      <c r="AD77" s="39"/>
      <c r="AE77" s="7">
        <v>1.9</v>
      </c>
      <c r="AF77" s="17">
        <v>30</v>
      </c>
      <c r="AG77" s="61">
        <f t="shared" si="38"/>
        <v>0.48828125000000006</v>
      </c>
      <c r="AH77" s="22">
        <f t="shared" si="40"/>
        <v>0</v>
      </c>
      <c r="AI77" s="59">
        <f t="shared" si="39"/>
        <v>0</v>
      </c>
    </row>
    <row r="78" spans="1:35" ht="15" customHeight="1" thickBot="1">
      <c r="A78" s="6"/>
      <c r="B78" s="94"/>
      <c r="C78" s="44"/>
      <c r="D78" s="7">
        <v>1.5</v>
      </c>
      <c r="E78" s="17">
        <v>18</v>
      </c>
      <c r="F78" s="50">
        <f t="shared" si="33"/>
        <v>0.29296875</v>
      </c>
      <c r="G78" s="21">
        <f t="shared" si="32"/>
        <v>0</v>
      </c>
      <c r="H78" s="56">
        <f t="shared" si="34"/>
        <v>0</v>
      </c>
      <c r="J78" s="6"/>
      <c r="K78" s="94"/>
      <c r="L78" s="43"/>
      <c r="M78" s="7">
        <v>1.5</v>
      </c>
      <c r="N78" s="17">
        <v>60</v>
      </c>
      <c r="O78" s="58">
        <f t="shared" si="35"/>
        <v>0.97656250000000011</v>
      </c>
      <c r="P78" s="21">
        <f t="shared" si="36"/>
        <v>0</v>
      </c>
      <c r="Q78" s="59">
        <f t="shared" si="37"/>
        <v>0</v>
      </c>
      <c r="S78" s="6"/>
      <c r="T78" s="85"/>
      <c r="U78" s="41"/>
      <c r="V78" s="7">
        <v>1.2</v>
      </c>
      <c r="W78" s="17">
        <v>20</v>
      </c>
      <c r="X78" s="61">
        <f t="shared" si="26"/>
        <v>0.32552083333333337</v>
      </c>
      <c r="Y78" s="22">
        <f t="shared" si="30"/>
        <v>0</v>
      </c>
      <c r="Z78" s="59">
        <f t="shared" si="27"/>
        <v>0</v>
      </c>
      <c r="AB78" s="6"/>
      <c r="AC78" s="71"/>
      <c r="AD78" s="39"/>
      <c r="AE78" s="7">
        <v>2</v>
      </c>
      <c r="AF78" s="17">
        <v>30</v>
      </c>
      <c r="AG78" s="61">
        <f t="shared" si="38"/>
        <v>0.48828125000000006</v>
      </c>
      <c r="AH78" s="22">
        <f t="shared" si="40"/>
        <v>0</v>
      </c>
      <c r="AI78" s="59">
        <f t="shared" si="39"/>
        <v>0</v>
      </c>
    </row>
    <row r="79" spans="1:35" ht="15" customHeight="1" thickBot="1">
      <c r="A79" s="6"/>
      <c r="B79" s="94"/>
      <c r="C79" s="43"/>
      <c r="D79" s="7">
        <v>1.6</v>
      </c>
      <c r="E79" s="17">
        <v>18</v>
      </c>
      <c r="F79" s="50">
        <f t="shared" si="33"/>
        <v>0.29296875</v>
      </c>
      <c r="G79" s="21">
        <f t="shared" si="32"/>
        <v>0</v>
      </c>
      <c r="H79" s="56">
        <f t="shared" si="34"/>
        <v>0</v>
      </c>
      <c r="J79" s="6"/>
      <c r="K79" s="94"/>
      <c r="L79" s="43"/>
      <c r="M79" s="7">
        <v>1.6</v>
      </c>
      <c r="N79" s="17">
        <v>60</v>
      </c>
      <c r="O79" s="58">
        <f t="shared" si="35"/>
        <v>0.97656250000000011</v>
      </c>
      <c r="P79" s="21">
        <f t="shared" si="36"/>
        <v>0</v>
      </c>
      <c r="Q79" s="59">
        <f t="shared" si="37"/>
        <v>0</v>
      </c>
      <c r="S79" s="6"/>
      <c r="T79" s="85"/>
      <c r="U79" s="41"/>
      <c r="V79" s="7">
        <v>1.3</v>
      </c>
      <c r="W79" s="17">
        <v>20</v>
      </c>
      <c r="X79" s="61">
        <f t="shared" si="26"/>
        <v>0.32552083333333337</v>
      </c>
      <c r="Y79" s="22">
        <f t="shared" si="30"/>
        <v>0</v>
      </c>
      <c r="Z79" s="59">
        <f t="shared" si="27"/>
        <v>0</v>
      </c>
      <c r="AB79" s="6"/>
      <c r="AC79" s="71"/>
      <c r="AD79" s="39"/>
      <c r="AE79" s="7">
        <v>2.1</v>
      </c>
      <c r="AF79" s="17">
        <v>30</v>
      </c>
      <c r="AG79" s="61">
        <f t="shared" si="38"/>
        <v>0.48828125000000006</v>
      </c>
      <c r="AH79" s="22">
        <f t="shared" si="40"/>
        <v>0</v>
      </c>
      <c r="AI79" s="59">
        <f t="shared" si="39"/>
        <v>0</v>
      </c>
    </row>
    <row r="80" spans="1:35" ht="15" customHeight="1" thickBot="1">
      <c r="A80" s="6"/>
      <c r="B80" s="94"/>
      <c r="C80" s="44"/>
      <c r="D80" s="7">
        <v>1.7</v>
      </c>
      <c r="E80" s="17">
        <v>18</v>
      </c>
      <c r="F80" s="50">
        <f t="shared" si="33"/>
        <v>0.29296875</v>
      </c>
      <c r="G80" s="21">
        <f t="shared" si="32"/>
        <v>0</v>
      </c>
      <c r="H80" s="56">
        <f t="shared" si="34"/>
        <v>0</v>
      </c>
      <c r="J80" s="6"/>
      <c r="K80" s="94"/>
      <c r="L80" s="43"/>
      <c r="M80" s="7">
        <v>1.7</v>
      </c>
      <c r="N80" s="17">
        <v>60</v>
      </c>
      <c r="O80" s="58">
        <f t="shared" si="35"/>
        <v>0.97656250000000011</v>
      </c>
      <c r="P80" s="21">
        <f t="shared" si="36"/>
        <v>0</v>
      </c>
      <c r="Q80" s="59">
        <f t="shared" si="37"/>
        <v>0</v>
      </c>
      <c r="S80" s="6"/>
      <c r="T80" s="85"/>
      <c r="U80" s="41"/>
      <c r="V80" s="7">
        <v>1.4</v>
      </c>
      <c r="W80" s="17">
        <v>20</v>
      </c>
      <c r="X80" s="61">
        <f t="shared" si="26"/>
        <v>0.32552083333333337</v>
      </c>
      <c r="Y80" s="22">
        <f t="shared" si="30"/>
        <v>0</v>
      </c>
      <c r="Z80" s="59">
        <f t="shared" si="27"/>
        <v>0</v>
      </c>
      <c r="AB80" s="6"/>
      <c r="AC80" s="71"/>
      <c r="AD80" s="39"/>
      <c r="AE80" s="7">
        <v>2.2000000000000002</v>
      </c>
      <c r="AF80" s="17">
        <v>30</v>
      </c>
      <c r="AG80" s="61">
        <f t="shared" si="38"/>
        <v>0.48828125000000006</v>
      </c>
      <c r="AH80" s="22">
        <f t="shared" si="40"/>
        <v>0</v>
      </c>
      <c r="AI80" s="59">
        <f t="shared" si="39"/>
        <v>0</v>
      </c>
    </row>
    <row r="81" spans="1:35" ht="15" customHeight="1" thickBot="1">
      <c r="A81" s="6"/>
      <c r="B81" s="94"/>
      <c r="C81" s="43"/>
      <c r="D81" s="7">
        <v>1.8</v>
      </c>
      <c r="E81" s="17">
        <v>30</v>
      </c>
      <c r="F81" s="50">
        <f t="shared" si="33"/>
        <v>0.48828125000000006</v>
      </c>
      <c r="G81" s="21">
        <f t="shared" si="32"/>
        <v>0</v>
      </c>
      <c r="H81" s="56">
        <f t="shared" si="34"/>
        <v>0</v>
      </c>
      <c r="J81" s="6"/>
      <c r="K81" s="94"/>
      <c r="L81" s="43"/>
      <c r="M81" s="7">
        <v>1.8</v>
      </c>
      <c r="N81" s="17">
        <v>90</v>
      </c>
      <c r="O81" s="58">
        <f t="shared" si="35"/>
        <v>1.46484375</v>
      </c>
      <c r="P81" s="21">
        <f t="shared" si="36"/>
        <v>0</v>
      </c>
      <c r="Q81" s="59">
        <f t="shared" si="37"/>
        <v>0</v>
      </c>
      <c r="S81" s="6"/>
      <c r="T81" s="85"/>
      <c r="U81" s="41"/>
      <c r="V81" s="7">
        <v>1.5</v>
      </c>
      <c r="W81" s="17">
        <v>20</v>
      </c>
      <c r="X81" s="61">
        <f t="shared" si="26"/>
        <v>0.32552083333333337</v>
      </c>
      <c r="Y81" s="22">
        <f t="shared" si="30"/>
        <v>0</v>
      </c>
      <c r="Z81" s="59">
        <f t="shared" si="27"/>
        <v>0</v>
      </c>
      <c r="AB81" s="6"/>
      <c r="AC81" s="71"/>
      <c r="AD81" s="39"/>
      <c r="AE81" s="7">
        <v>2.2999999999999998</v>
      </c>
      <c r="AF81" s="17">
        <v>30</v>
      </c>
      <c r="AG81" s="61">
        <f t="shared" si="38"/>
        <v>0.48828125000000006</v>
      </c>
      <c r="AH81" s="22">
        <f t="shared" si="40"/>
        <v>0</v>
      </c>
      <c r="AI81" s="59">
        <f t="shared" si="39"/>
        <v>0</v>
      </c>
    </row>
    <row r="82" spans="1:35" ht="15" customHeight="1" thickBot="1">
      <c r="A82" s="6"/>
      <c r="B82" s="94"/>
      <c r="C82" s="43"/>
      <c r="D82" s="7">
        <v>1.9</v>
      </c>
      <c r="E82" s="17">
        <v>30</v>
      </c>
      <c r="F82" s="50">
        <f t="shared" si="33"/>
        <v>0.48828125000000006</v>
      </c>
      <c r="G82" s="21">
        <f t="shared" si="32"/>
        <v>0</v>
      </c>
      <c r="H82" s="56">
        <f t="shared" si="34"/>
        <v>0</v>
      </c>
      <c r="J82" s="6"/>
      <c r="K82" s="94"/>
      <c r="L82" s="43"/>
      <c r="M82" s="7">
        <v>1.9</v>
      </c>
      <c r="N82" s="17">
        <v>90</v>
      </c>
      <c r="O82" s="58">
        <f t="shared" si="35"/>
        <v>1.46484375</v>
      </c>
      <c r="P82" s="21">
        <f t="shared" si="36"/>
        <v>0</v>
      </c>
      <c r="Q82" s="59">
        <f t="shared" si="37"/>
        <v>0</v>
      </c>
      <c r="S82" s="6"/>
      <c r="T82" s="85"/>
      <c r="U82" s="41"/>
      <c r="V82" s="7">
        <v>1.6</v>
      </c>
      <c r="W82" s="17">
        <v>20</v>
      </c>
      <c r="X82" s="61">
        <f t="shared" si="26"/>
        <v>0.32552083333333337</v>
      </c>
      <c r="Y82" s="22">
        <f t="shared" si="30"/>
        <v>0</v>
      </c>
      <c r="Z82" s="59">
        <f t="shared" si="27"/>
        <v>0</v>
      </c>
      <c r="AB82" s="6"/>
      <c r="AC82" s="71"/>
      <c r="AD82" s="39"/>
      <c r="AE82" s="7">
        <v>2.4</v>
      </c>
      <c r="AF82" s="17">
        <v>30</v>
      </c>
      <c r="AG82" s="61">
        <f t="shared" si="38"/>
        <v>0.48828125000000006</v>
      </c>
      <c r="AH82" s="22">
        <f t="shared" si="40"/>
        <v>0</v>
      </c>
      <c r="AI82" s="59">
        <f t="shared" si="39"/>
        <v>0</v>
      </c>
    </row>
    <row r="83" spans="1:35" ht="15" customHeight="1" thickBot="1">
      <c r="A83" s="6"/>
      <c r="B83" s="94"/>
      <c r="C83" s="43"/>
      <c r="D83" s="7">
        <v>2</v>
      </c>
      <c r="E83" s="17">
        <v>30</v>
      </c>
      <c r="F83" s="50">
        <f t="shared" si="33"/>
        <v>0.48828125000000006</v>
      </c>
      <c r="G83" s="21">
        <f t="shared" si="32"/>
        <v>0</v>
      </c>
      <c r="H83" s="56">
        <f t="shared" si="34"/>
        <v>0</v>
      </c>
      <c r="J83" s="6"/>
      <c r="K83" s="94"/>
      <c r="L83" s="43"/>
      <c r="M83" s="7">
        <v>2</v>
      </c>
      <c r="N83" s="17">
        <v>90</v>
      </c>
      <c r="O83" s="58">
        <f t="shared" si="35"/>
        <v>1.46484375</v>
      </c>
      <c r="P83" s="21">
        <f t="shared" si="36"/>
        <v>0</v>
      </c>
      <c r="Q83" s="59">
        <f t="shared" si="37"/>
        <v>0</v>
      </c>
      <c r="S83" s="6"/>
      <c r="T83" s="85"/>
      <c r="U83" s="41"/>
      <c r="V83" s="7">
        <v>1.7</v>
      </c>
      <c r="W83" s="17">
        <v>20</v>
      </c>
      <c r="X83" s="61">
        <f t="shared" si="26"/>
        <v>0.32552083333333337</v>
      </c>
      <c r="Y83" s="22">
        <f t="shared" si="30"/>
        <v>0</v>
      </c>
      <c r="Z83" s="59">
        <f t="shared" si="27"/>
        <v>0</v>
      </c>
      <c r="AB83" s="6"/>
      <c r="AC83" s="71"/>
      <c r="AD83" s="39"/>
      <c r="AE83" s="7">
        <v>2.5</v>
      </c>
      <c r="AF83" s="17">
        <v>30</v>
      </c>
      <c r="AG83" s="61">
        <f t="shared" si="38"/>
        <v>0.48828125000000006</v>
      </c>
      <c r="AH83" s="22">
        <f t="shared" si="40"/>
        <v>0</v>
      </c>
      <c r="AI83" s="59">
        <f t="shared" si="39"/>
        <v>0</v>
      </c>
    </row>
    <row r="84" spans="1:35" ht="15" customHeight="1" thickBot="1">
      <c r="A84" s="6"/>
      <c r="B84" s="94"/>
      <c r="C84" s="43"/>
      <c r="D84" s="7">
        <v>2.1</v>
      </c>
      <c r="E84" s="17">
        <v>30</v>
      </c>
      <c r="F84" s="50">
        <f t="shared" si="33"/>
        <v>0.48828125000000006</v>
      </c>
      <c r="G84" s="21">
        <f t="shared" si="32"/>
        <v>0</v>
      </c>
      <c r="H84" s="56">
        <f t="shared" si="34"/>
        <v>0</v>
      </c>
      <c r="J84" s="6"/>
      <c r="K84" s="94"/>
      <c r="L84" s="43"/>
      <c r="M84" s="7">
        <v>2.1</v>
      </c>
      <c r="N84" s="17">
        <v>90</v>
      </c>
      <c r="O84" s="58">
        <f t="shared" si="35"/>
        <v>1.46484375</v>
      </c>
      <c r="P84" s="21">
        <f t="shared" si="36"/>
        <v>0</v>
      </c>
      <c r="Q84" s="59">
        <f t="shared" si="37"/>
        <v>0</v>
      </c>
      <c r="S84" s="6"/>
      <c r="T84" s="85"/>
      <c r="U84" s="41"/>
      <c r="V84" s="7">
        <v>1.8</v>
      </c>
      <c r="W84" s="17">
        <v>20</v>
      </c>
      <c r="X84" s="61">
        <f t="shared" si="26"/>
        <v>0.32552083333333337</v>
      </c>
      <c r="Y84" s="22">
        <f t="shared" si="30"/>
        <v>0</v>
      </c>
      <c r="Z84" s="59">
        <f t="shared" si="27"/>
        <v>0</v>
      </c>
      <c r="AB84" s="6"/>
      <c r="AC84" s="71"/>
      <c r="AD84" s="39"/>
      <c r="AE84" s="7">
        <v>2.6</v>
      </c>
      <c r="AF84" s="17">
        <v>30</v>
      </c>
      <c r="AG84" s="61">
        <f t="shared" si="38"/>
        <v>0.48828125000000006</v>
      </c>
      <c r="AH84" s="22">
        <f t="shared" si="40"/>
        <v>0</v>
      </c>
      <c r="AI84" s="59">
        <f t="shared" si="39"/>
        <v>0</v>
      </c>
    </row>
    <row r="85" spans="1:35" ht="15" customHeight="1" thickBot="1">
      <c r="A85" s="6"/>
      <c r="B85" s="94"/>
      <c r="C85" s="43"/>
      <c r="D85" s="7">
        <v>2.2000000000000002</v>
      </c>
      <c r="E85" s="17">
        <v>30</v>
      </c>
      <c r="F85" s="50">
        <f t="shared" si="33"/>
        <v>0.48828125000000006</v>
      </c>
      <c r="G85" s="21">
        <f t="shared" si="32"/>
        <v>0</v>
      </c>
      <c r="H85" s="56">
        <f t="shared" si="34"/>
        <v>0</v>
      </c>
      <c r="J85" s="6"/>
      <c r="K85" s="94"/>
      <c r="L85" s="43"/>
      <c r="M85" s="7">
        <v>2.2000000000000002</v>
      </c>
      <c r="N85" s="17">
        <v>90</v>
      </c>
      <c r="O85" s="58">
        <f t="shared" si="35"/>
        <v>1.46484375</v>
      </c>
      <c r="P85" s="21">
        <f t="shared" si="36"/>
        <v>0</v>
      </c>
      <c r="Q85" s="59">
        <f t="shared" si="37"/>
        <v>0</v>
      </c>
      <c r="S85" s="6"/>
      <c r="T85" s="85"/>
      <c r="U85" s="41"/>
      <c r="V85" s="7">
        <v>1.9</v>
      </c>
      <c r="W85" s="17">
        <v>20</v>
      </c>
      <c r="X85" s="61">
        <f t="shared" si="26"/>
        <v>0.32552083333333337</v>
      </c>
      <c r="Y85" s="22">
        <f t="shared" si="30"/>
        <v>0</v>
      </c>
      <c r="Z85" s="59">
        <f t="shared" si="27"/>
        <v>0</v>
      </c>
      <c r="AB85" s="6"/>
      <c r="AC85" s="71"/>
      <c r="AD85" s="39"/>
      <c r="AE85" s="7">
        <v>2.7</v>
      </c>
      <c r="AF85" s="17">
        <v>30</v>
      </c>
      <c r="AG85" s="61">
        <f t="shared" si="38"/>
        <v>0.48828125000000006</v>
      </c>
      <c r="AH85" s="22">
        <f t="shared" si="40"/>
        <v>0</v>
      </c>
      <c r="AI85" s="59">
        <f t="shared" si="39"/>
        <v>0</v>
      </c>
    </row>
    <row r="86" spans="1:35" ht="15" customHeight="1" thickBot="1">
      <c r="A86" s="6"/>
      <c r="B86" s="94"/>
      <c r="C86" s="43"/>
      <c r="D86" s="7">
        <v>2.2999999999999998</v>
      </c>
      <c r="E86" s="17">
        <v>30</v>
      </c>
      <c r="F86" s="50">
        <f t="shared" si="33"/>
        <v>0.48828125000000006</v>
      </c>
      <c r="G86" s="21">
        <f t="shared" si="32"/>
        <v>0</v>
      </c>
      <c r="H86" s="56">
        <f t="shared" si="34"/>
        <v>0</v>
      </c>
      <c r="J86" s="6"/>
      <c r="K86" s="94"/>
      <c r="L86" s="43"/>
      <c r="M86" s="7">
        <v>2.2999999999999998</v>
      </c>
      <c r="N86" s="17">
        <v>90</v>
      </c>
      <c r="O86" s="58">
        <f t="shared" si="35"/>
        <v>1.46484375</v>
      </c>
      <c r="P86" s="21">
        <f t="shared" si="36"/>
        <v>0</v>
      </c>
      <c r="Q86" s="59">
        <f t="shared" si="37"/>
        <v>0</v>
      </c>
      <c r="S86" s="6"/>
      <c r="T86" s="85"/>
      <c r="U86" s="41"/>
      <c r="V86" s="7">
        <v>2</v>
      </c>
      <c r="W86" s="17">
        <v>20</v>
      </c>
      <c r="X86" s="61">
        <f t="shared" si="26"/>
        <v>0.32552083333333337</v>
      </c>
      <c r="Y86" s="22">
        <f t="shared" si="30"/>
        <v>0</v>
      </c>
      <c r="Z86" s="59">
        <f t="shared" si="27"/>
        <v>0</v>
      </c>
      <c r="AB86" s="6"/>
      <c r="AC86" s="71"/>
      <c r="AD86" s="39"/>
      <c r="AE86" s="7">
        <v>2.8</v>
      </c>
      <c r="AF86" s="17">
        <v>30</v>
      </c>
      <c r="AG86" s="61">
        <f t="shared" si="38"/>
        <v>0.48828125000000006</v>
      </c>
      <c r="AH86" s="22">
        <f t="shared" si="40"/>
        <v>0</v>
      </c>
      <c r="AI86" s="59">
        <f t="shared" si="39"/>
        <v>0</v>
      </c>
    </row>
    <row r="87" spans="1:35" ht="15" customHeight="1" thickBot="1">
      <c r="A87" s="6"/>
      <c r="B87" s="94"/>
      <c r="C87" s="43"/>
      <c r="D87" s="7">
        <v>2.4</v>
      </c>
      <c r="E87" s="17">
        <v>30</v>
      </c>
      <c r="F87" s="50">
        <f t="shared" si="33"/>
        <v>0.48828125000000006</v>
      </c>
      <c r="G87" s="21">
        <f t="shared" si="32"/>
        <v>0</v>
      </c>
      <c r="H87" s="56">
        <f t="shared" si="34"/>
        <v>0</v>
      </c>
      <c r="J87" s="6"/>
      <c r="K87" s="94"/>
      <c r="L87" s="43"/>
      <c r="M87" s="7">
        <v>2.4</v>
      </c>
      <c r="N87" s="17">
        <v>90</v>
      </c>
      <c r="O87" s="58">
        <f t="shared" si="35"/>
        <v>1.46484375</v>
      </c>
      <c r="P87" s="21">
        <f t="shared" si="36"/>
        <v>0</v>
      </c>
      <c r="Q87" s="59">
        <f t="shared" si="37"/>
        <v>0</v>
      </c>
      <c r="S87" s="6"/>
      <c r="T87" s="85"/>
      <c r="U87" s="41"/>
      <c r="V87" s="7">
        <v>2.1</v>
      </c>
      <c r="W87" s="17">
        <v>20</v>
      </c>
      <c r="X87" s="61">
        <f t="shared" si="26"/>
        <v>0.32552083333333337</v>
      </c>
      <c r="Y87" s="22">
        <f t="shared" si="30"/>
        <v>0</v>
      </c>
      <c r="Z87" s="59">
        <f t="shared" si="27"/>
        <v>0</v>
      </c>
      <c r="AB87" s="6"/>
      <c r="AC87" s="71"/>
      <c r="AD87" s="39"/>
      <c r="AE87" s="7">
        <v>2.9</v>
      </c>
      <c r="AF87" s="17">
        <v>30</v>
      </c>
      <c r="AG87" s="61">
        <f t="shared" si="38"/>
        <v>0.48828125000000006</v>
      </c>
      <c r="AH87" s="22">
        <f t="shared" si="40"/>
        <v>0</v>
      </c>
      <c r="AI87" s="59">
        <f t="shared" si="39"/>
        <v>0</v>
      </c>
    </row>
    <row r="88" spans="1:35" ht="15" customHeight="1" thickBot="1">
      <c r="A88" s="6"/>
      <c r="B88" s="94"/>
      <c r="C88" s="43"/>
      <c r="D88" s="7">
        <v>2.5</v>
      </c>
      <c r="E88" s="17">
        <v>30</v>
      </c>
      <c r="F88" s="50">
        <f t="shared" si="33"/>
        <v>0.48828125000000006</v>
      </c>
      <c r="G88" s="21">
        <f t="shared" si="32"/>
        <v>0</v>
      </c>
      <c r="H88" s="56">
        <f t="shared" si="34"/>
        <v>0</v>
      </c>
      <c r="J88" s="6"/>
      <c r="K88" s="94"/>
      <c r="L88" s="43"/>
      <c r="M88" s="7">
        <v>2.5</v>
      </c>
      <c r="N88" s="17">
        <v>90</v>
      </c>
      <c r="O88" s="58">
        <f t="shared" si="35"/>
        <v>1.46484375</v>
      </c>
      <c r="P88" s="21">
        <f t="shared" si="36"/>
        <v>0</v>
      </c>
      <c r="Q88" s="59">
        <f t="shared" si="37"/>
        <v>0</v>
      </c>
      <c r="S88" s="6"/>
      <c r="T88" s="85"/>
      <c r="U88" s="41"/>
      <c r="V88" s="7">
        <v>2.2000000000000002</v>
      </c>
      <c r="W88" s="17">
        <v>20</v>
      </c>
      <c r="X88" s="61">
        <f t="shared" si="26"/>
        <v>0.32552083333333337</v>
      </c>
      <c r="Y88" s="22">
        <f t="shared" si="30"/>
        <v>0</v>
      </c>
      <c r="Z88" s="59">
        <f t="shared" si="27"/>
        <v>0</v>
      </c>
      <c r="AB88" s="8"/>
      <c r="AC88" s="72"/>
      <c r="AD88" s="40"/>
      <c r="AE88" s="9">
        <v>3</v>
      </c>
      <c r="AF88" s="17">
        <v>30</v>
      </c>
      <c r="AG88" s="61">
        <f t="shared" si="38"/>
        <v>0.48828125000000006</v>
      </c>
      <c r="AH88" s="22">
        <f t="shared" si="40"/>
        <v>0</v>
      </c>
      <c r="AI88" s="59">
        <f t="shared" si="39"/>
        <v>0</v>
      </c>
    </row>
    <row r="89" spans="1:35" ht="15" customHeight="1" thickBot="1">
      <c r="A89" s="6"/>
      <c r="B89" s="94"/>
      <c r="C89" s="43"/>
      <c r="D89" s="7">
        <v>2.6</v>
      </c>
      <c r="E89" s="17">
        <v>30</v>
      </c>
      <c r="F89" s="50">
        <f t="shared" si="33"/>
        <v>0.48828125000000006</v>
      </c>
      <c r="G89" s="21">
        <f t="shared" si="32"/>
        <v>0</v>
      </c>
      <c r="H89" s="56">
        <f t="shared" si="34"/>
        <v>0</v>
      </c>
      <c r="J89" s="6"/>
      <c r="K89" s="94"/>
      <c r="L89" s="43"/>
      <c r="M89" s="7">
        <v>2.6</v>
      </c>
      <c r="N89" s="17">
        <v>90</v>
      </c>
      <c r="O89" s="58">
        <f t="shared" si="35"/>
        <v>1.46484375</v>
      </c>
      <c r="P89" s="21">
        <f t="shared" si="36"/>
        <v>0</v>
      </c>
      <c r="Q89" s="59">
        <f t="shared" si="37"/>
        <v>0</v>
      </c>
      <c r="S89" s="6"/>
      <c r="T89" s="85"/>
      <c r="U89" s="41"/>
      <c r="V89" s="7">
        <v>2.2999999999999998</v>
      </c>
      <c r="W89" s="17">
        <v>20</v>
      </c>
      <c r="X89" s="61">
        <f t="shared" si="26"/>
        <v>0.32552083333333337</v>
      </c>
      <c r="Y89" s="22">
        <f t="shared" si="30"/>
        <v>0</v>
      </c>
      <c r="Z89" s="59">
        <f t="shared" si="27"/>
        <v>0</v>
      </c>
      <c r="AB89" s="3"/>
      <c r="AC89" s="3"/>
      <c r="AD89" s="32"/>
      <c r="AE89" s="67" t="s">
        <v>28</v>
      </c>
      <c r="AF89" s="68"/>
      <c r="AG89" s="34"/>
      <c r="AH89" s="24">
        <f>SUM(AH75:AH88)</f>
        <v>0</v>
      </c>
      <c r="AI89" s="63">
        <f>SUM(AI75:AI88)</f>
        <v>0</v>
      </c>
    </row>
    <row r="90" spans="1:35" ht="15" customHeight="1" thickBot="1">
      <c r="A90" s="6"/>
      <c r="B90" s="94"/>
      <c r="C90" s="43"/>
      <c r="D90" s="7">
        <v>2.7</v>
      </c>
      <c r="E90" s="17">
        <v>30</v>
      </c>
      <c r="F90" s="50">
        <f t="shared" si="33"/>
        <v>0.48828125000000006</v>
      </c>
      <c r="G90" s="21">
        <f t="shared" si="32"/>
        <v>0</v>
      </c>
      <c r="H90" s="56">
        <f t="shared" si="34"/>
        <v>0</v>
      </c>
      <c r="J90" s="6"/>
      <c r="K90" s="94"/>
      <c r="L90" s="43"/>
      <c r="M90" s="7">
        <v>2.7</v>
      </c>
      <c r="N90" s="17">
        <v>90</v>
      </c>
      <c r="O90" s="58">
        <f t="shared" si="35"/>
        <v>1.46484375</v>
      </c>
      <c r="P90" s="21">
        <f t="shared" si="36"/>
        <v>0</v>
      </c>
      <c r="Q90" s="59">
        <f t="shared" si="37"/>
        <v>0</v>
      </c>
      <c r="S90" s="6"/>
      <c r="T90" s="85"/>
      <c r="U90" s="41"/>
      <c r="V90" s="7">
        <v>2.4</v>
      </c>
      <c r="W90" s="17">
        <v>20</v>
      </c>
      <c r="X90" s="61">
        <f t="shared" si="26"/>
        <v>0.32552083333333337</v>
      </c>
      <c r="Y90" s="22">
        <f t="shared" si="30"/>
        <v>0</v>
      </c>
      <c r="Z90" s="59">
        <f t="shared" si="27"/>
        <v>0</v>
      </c>
    </row>
    <row r="91" spans="1:35" ht="15" customHeight="1" thickBot="1">
      <c r="A91" s="6"/>
      <c r="B91" s="94"/>
      <c r="C91" s="43"/>
      <c r="D91" s="7">
        <v>2.8</v>
      </c>
      <c r="E91" s="17">
        <v>30</v>
      </c>
      <c r="F91" s="50">
        <f t="shared" si="33"/>
        <v>0.48828125000000006</v>
      </c>
      <c r="G91" s="21">
        <f t="shared" si="32"/>
        <v>0</v>
      </c>
      <c r="H91" s="56">
        <f t="shared" si="34"/>
        <v>0</v>
      </c>
      <c r="J91" s="6"/>
      <c r="K91" s="94"/>
      <c r="L91" s="43"/>
      <c r="M91" s="7">
        <v>2.8</v>
      </c>
      <c r="N91" s="17">
        <v>90</v>
      </c>
      <c r="O91" s="58">
        <f t="shared" si="35"/>
        <v>1.46484375</v>
      </c>
      <c r="P91" s="21">
        <f t="shared" si="36"/>
        <v>0</v>
      </c>
      <c r="Q91" s="59">
        <f t="shared" si="37"/>
        <v>0</v>
      </c>
      <c r="S91" s="6"/>
      <c r="T91" s="85"/>
      <c r="U91" s="41"/>
      <c r="V91" s="7">
        <v>2.5</v>
      </c>
      <c r="W91" s="17">
        <v>20</v>
      </c>
      <c r="X91" s="61">
        <f t="shared" si="26"/>
        <v>0.32552083333333337</v>
      </c>
      <c r="Y91" s="22">
        <f t="shared" si="30"/>
        <v>0</v>
      </c>
      <c r="Z91" s="59">
        <f t="shared" si="27"/>
        <v>0</v>
      </c>
    </row>
    <row r="92" spans="1:35" ht="15" customHeight="1" thickBot="1">
      <c r="A92" s="6"/>
      <c r="B92" s="94"/>
      <c r="C92" s="43"/>
      <c r="D92" s="7">
        <v>2.9</v>
      </c>
      <c r="E92" s="17">
        <v>30</v>
      </c>
      <c r="F92" s="50">
        <f t="shared" si="33"/>
        <v>0.48828125000000006</v>
      </c>
      <c r="G92" s="21">
        <f t="shared" si="32"/>
        <v>0</v>
      </c>
      <c r="H92" s="56">
        <f t="shared" si="34"/>
        <v>0</v>
      </c>
      <c r="J92" s="6"/>
      <c r="K92" s="94"/>
      <c r="L92" s="43"/>
      <c r="M92" s="7">
        <v>2.9</v>
      </c>
      <c r="N92" s="17">
        <v>90</v>
      </c>
      <c r="O92" s="58">
        <f t="shared" si="35"/>
        <v>1.46484375</v>
      </c>
      <c r="P92" s="21">
        <f t="shared" si="36"/>
        <v>0</v>
      </c>
      <c r="Q92" s="59">
        <f t="shared" si="37"/>
        <v>0</v>
      </c>
      <c r="S92" s="6"/>
      <c r="T92" s="85"/>
      <c r="U92" s="41"/>
      <c r="V92" s="7">
        <v>2.6</v>
      </c>
      <c r="W92" s="17">
        <v>20</v>
      </c>
      <c r="X92" s="61">
        <f t="shared" si="26"/>
        <v>0.32552083333333337</v>
      </c>
      <c r="Y92" s="22">
        <f t="shared" si="30"/>
        <v>0</v>
      </c>
      <c r="Z92" s="59">
        <f t="shared" si="27"/>
        <v>0</v>
      </c>
    </row>
    <row r="93" spans="1:35" ht="15" customHeight="1" thickBot="1">
      <c r="A93" s="8"/>
      <c r="B93" s="95"/>
      <c r="C93" s="45"/>
      <c r="D93" s="12">
        <v>3</v>
      </c>
      <c r="E93" s="19">
        <v>30</v>
      </c>
      <c r="F93" s="50">
        <f t="shared" si="33"/>
        <v>0.48828125000000006</v>
      </c>
      <c r="G93" s="21">
        <f t="shared" si="32"/>
        <v>0</v>
      </c>
      <c r="H93" s="56">
        <f t="shared" si="34"/>
        <v>0</v>
      </c>
      <c r="J93" s="8"/>
      <c r="K93" s="95"/>
      <c r="L93" s="45"/>
      <c r="M93" s="12">
        <v>3</v>
      </c>
      <c r="N93" s="17">
        <v>90</v>
      </c>
      <c r="O93" s="58">
        <f t="shared" si="35"/>
        <v>1.46484375</v>
      </c>
      <c r="P93" s="21">
        <f t="shared" si="36"/>
        <v>0</v>
      </c>
      <c r="Q93" s="59">
        <f t="shared" si="37"/>
        <v>0</v>
      </c>
      <c r="S93" s="6"/>
      <c r="T93" s="85"/>
      <c r="U93" s="41"/>
      <c r="V93" s="7">
        <v>2.7</v>
      </c>
      <c r="W93" s="17">
        <v>20</v>
      </c>
      <c r="X93" s="61">
        <f t="shared" si="26"/>
        <v>0.32552083333333337</v>
      </c>
      <c r="Y93" s="22">
        <f t="shared" si="30"/>
        <v>0</v>
      </c>
      <c r="Z93" s="59">
        <f t="shared" si="27"/>
        <v>0</v>
      </c>
    </row>
    <row r="94" spans="1:35" ht="21.75" thickBot="1">
      <c r="A94" s="3"/>
      <c r="B94" s="3"/>
      <c r="C94" s="32"/>
      <c r="D94" s="82" t="s">
        <v>28</v>
      </c>
      <c r="E94" s="83"/>
      <c r="F94" s="51"/>
      <c r="G94" s="24">
        <f>SUM(G7:G93)</f>
        <v>0</v>
      </c>
      <c r="H94" s="57">
        <f>SUM(H7:H93)</f>
        <v>0</v>
      </c>
      <c r="J94" s="3"/>
      <c r="K94" s="3"/>
      <c r="L94" s="32"/>
      <c r="M94" s="82" t="s">
        <v>28</v>
      </c>
      <c r="N94" s="83"/>
      <c r="O94" s="51"/>
      <c r="P94" s="24">
        <f>SUM(P7:P93)</f>
        <v>0</v>
      </c>
      <c r="Q94" s="59">
        <f>SUM(Q7:Q93)</f>
        <v>0</v>
      </c>
      <c r="S94" s="6"/>
      <c r="T94" s="85"/>
      <c r="U94" s="41"/>
      <c r="V94" s="7">
        <v>2.8</v>
      </c>
      <c r="W94" s="17">
        <v>20</v>
      </c>
      <c r="X94" s="61">
        <f t="shared" si="26"/>
        <v>0.32552083333333337</v>
      </c>
      <c r="Y94" s="22">
        <f t="shared" si="30"/>
        <v>0</v>
      </c>
      <c r="Z94" s="59">
        <f t="shared" si="27"/>
        <v>0</v>
      </c>
    </row>
    <row r="95" spans="1:35" ht="15.75" thickBot="1">
      <c r="S95" s="6"/>
      <c r="T95" s="85"/>
      <c r="U95" s="41"/>
      <c r="V95" s="7">
        <v>2.9</v>
      </c>
      <c r="W95" s="17">
        <v>20</v>
      </c>
      <c r="X95" s="61">
        <f t="shared" si="26"/>
        <v>0.32552083333333337</v>
      </c>
      <c r="Y95" s="22">
        <f t="shared" si="30"/>
        <v>0</v>
      </c>
      <c r="Z95" s="59">
        <f t="shared" si="27"/>
        <v>0</v>
      </c>
    </row>
    <row r="96" spans="1:35" ht="15.75" thickBot="1">
      <c r="S96" s="8"/>
      <c r="T96" s="86"/>
      <c r="U96" s="42"/>
      <c r="V96" s="9">
        <v>3</v>
      </c>
      <c r="W96" s="17">
        <v>20</v>
      </c>
      <c r="X96" s="61">
        <f t="shared" si="26"/>
        <v>0.32552083333333337</v>
      </c>
      <c r="Y96" s="22">
        <f t="shared" si="30"/>
        <v>0</v>
      </c>
      <c r="Z96" s="59">
        <f t="shared" si="27"/>
        <v>0</v>
      </c>
    </row>
    <row r="97" spans="1:26" ht="21.75" thickBot="1">
      <c r="S97" s="3"/>
      <c r="T97" s="3"/>
      <c r="U97" s="32"/>
      <c r="V97" s="82" t="s">
        <v>28</v>
      </c>
      <c r="W97" s="83"/>
      <c r="X97" s="51"/>
      <c r="Y97" s="24">
        <f>SUM(Y55:Y96)</f>
        <v>0</v>
      </c>
      <c r="Z97" s="59">
        <f>SUM(Z55:Z96)</f>
        <v>0</v>
      </c>
    </row>
    <row r="99" spans="1:26">
      <c r="G99" s="76"/>
      <c r="H99" s="76"/>
      <c r="I99" s="76"/>
    </row>
    <row r="101" spans="1:26" ht="21">
      <c r="A101" s="73" t="s">
        <v>23</v>
      </c>
      <c r="B101" s="74"/>
      <c r="C101" s="74"/>
      <c r="D101" s="74"/>
      <c r="E101" s="73" t="s">
        <v>24</v>
      </c>
      <c r="F101" s="52"/>
      <c r="G101" s="75">
        <f>SUM(G94,P94,Y97,Y49,AH49,AH69,AH89,AQ28,AQ40,AQ49)</f>
        <v>0</v>
      </c>
      <c r="H101" s="75"/>
      <c r="I101" s="75"/>
    </row>
    <row r="102" spans="1:26" ht="21">
      <c r="A102" s="74"/>
      <c r="B102" s="74"/>
      <c r="C102" s="74"/>
      <c r="D102" s="74"/>
      <c r="E102" s="73"/>
      <c r="F102" s="52"/>
      <c r="G102" s="75"/>
      <c r="H102" s="75"/>
      <c r="I102" s="75"/>
    </row>
    <row r="103" spans="1:26">
      <c r="G103" s="115">
        <f>SUM(G101*(1/$N$2))</f>
        <v>0</v>
      </c>
      <c r="H103" s="115"/>
      <c r="I103" s="115"/>
    </row>
    <row r="104" spans="1:26">
      <c r="G104" s="115"/>
      <c r="H104" s="115"/>
      <c r="I104" s="115"/>
    </row>
  </sheetData>
  <sheetProtection password="F0A7" sheet="1" objects="1" scenarios="1" selectLockedCells="1"/>
  <customSheetViews>
    <customSheetView guid="{B5557BB5-C4C8-4460-AA19-060633E9D1F9}">
      <selection activeCell="I99" sqref="I99"/>
      <pageMargins left="0.7" right="0.7" top="0.75" bottom="0.75" header="0.3" footer="0.3"/>
    </customSheetView>
  </customSheetViews>
  <mergeCells count="89">
    <mergeCell ref="S5:Z5"/>
    <mergeCell ref="J5:Q5"/>
    <mergeCell ref="A5:H5"/>
    <mergeCell ref="AK32:AR32"/>
    <mergeCell ref="AK43:AR43"/>
    <mergeCell ref="T7:T27"/>
    <mergeCell ref="T28:T48"/>
    <mergeCell ref="K7:K35"/>
    <mergeCell ref="B7:B35"/>
    <mergeCell ref="AP44:AP45"/>
    <mergeCell ref="AR44:AR45"/>
    <mergeCell ref="AR33:AR34"/>
    <mergeCell ref="AP33:AP34"/>
    <mergeCell ref="AB5:AI5"/>
    <mergeCell ref="AK5:AR5"/>
    <mergeCell ref="AQ44:AQ45"/>
    <mergeCell ref="AL7:AL27"/>
    <mergeCell ref="AK33:AK34"/>
    <mergeCell ref="AQ33:AQ34"/>
    <mergeCell ref="AN28:AO28"/>
    <mergeCell ref="AL33:AL34"/>
    <mergeCell ref="AM33:AM34"/>
    <mergeCell ref="AN33:AN34"/>
    <mergeCell ref="AO33:AO34"/>
    <mergeCell ref="AC7:AC27"/>
    <mergeCell ref="G103:I104"/>
    <mergeCell ref="X53:X54"/>
    <mergeCell ref="AG53:AG54"/>
    <mergeCell ref="Z53:Z54"/>
    <mergeCell ref="AI53:AI54"/>
    <mergeCell ref="AI73:AI74"/>
    <mergeCell ref="AG73:AG74"/>
    <mergeCell ref="M94:N94"/>
    <mergeCell ref="AK44:AK45"/>
    <mergeCell ref="AD53:AD54"/>
    <mergeCell ref="AE53:AE54"/>
    <mergeCell ref="AF53:AF54"/>
    <mergeCell ref="AH53:AH54"/>
    <mergeCell ref="AB52:AI52"/>
    <mergeCell ref="S52:Z52"/>
    <mergeCell ref="AC55:AC68"/>
    <mergeCell ref="AB53:AB54"/>
    <mergeCell ref="AC53:AC54"/>
    <mergeCell ref="S53:S54"/>
    <mergeCell ref="T53:T54"/>
    <mergeCell ref="U53:U54"/>
    <mergeCell ref="V53:V54"/>
    <mergeCell ref="AN49:AO49"/>
    <mergeCell ref="AN40:AO40"/>
    <mergeCell ref="AL44:AL45"/>
    <mergeCell ref="AB73:AB74"/>
    <mergeCell ref="AC73:AC74"/>
    <mergeCell ref="AD73:AD74"/>
    <mergeCell ref="AE73:AE74"/>
    <mergeCell ref="AF73:AF74"/>
    <mergeCell ref="AO44:AO45"/>
    <mergeCell ref="AN44:AN45"/>
    <mergeCell ref="AM44:AM45"/>
    <mergeCell ref="AC28:AC48"/>
    <mergeCell ref="A1:AQ1"/>
    <mergeCell ref="A2:C2"/>
    <mergeCell ref="A3:C3"/>
    <mergeCell ref="D3:E3"/>
    <mergeCell ref="K3:M3"/>
    <mergeCell ref="N3:R3"/>
    <mergeCell ref="K2:M2"/>
    <mergeCell ref="N2:O2"/>
    <mergeCell ref="D2:I2"/>
    <mergeCell ref="A101:D102"/>
    <mergeCell ref="E101:E102"/>
    <mergeCell ref="G101:I102"/>
    <mergeCell ref="G99:I99"/>
    <mergeCell ref="AH73:AH74"/>
    <mergeCell ref="T55:T75"/>
    <mergeCell ref="V97:W97"/>
    <mergeCell ref="AE89:AF89"/>
    <mergeCell ref="T76:T96"/>
    <mergeCell ref="AB72:AH72"/>
    <mergeCell ref="AE69:AF69"/>
    <mergeCell ref="K36:K64"/>
    <mergeCell ref="K65:K93"/>
    <mergeCell ref="B36:B64"/>
    <mergeCell ref="B65:B93"/>
    <mergeCell ref="D94:E94"/>
    <mergeCell ref="V49:W49"/>
    <mergeCell ref="AE49:AF49"/>
    <mergeCell ref="W53:W54"/>
    <mergeCell ref="Y53:Y54"/>
    <mergeCell ref="AC75:AC8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A10" sqref="A10:E10"/>
    </sheetView>
  </sheetViews>
  <sheetFormatPr defaultRowHeight="15"/>
  <cols>
    <col min="1" max="1" width="46" customWidth="1"/>
    <col min="2" max="2" width="12.28515625" customWidth="1"/>
  </cols>
  <sheetData>
    <row r="1" spans="1:5">
      <c r="A1" s="7" t="s">
        <v>32</v>
      </c>
      <c r="B1" s="7" t="s">
        <v>1</v>
      </c>
    </row>
    <row r="2" spans="1:5" ht="21.75" customHeight="1">
      <c r="A2" s="7"/>
      <c r="B2" s="126" t="s">
        <v>36</v>
      </c>
    </row>
    <row r="3" spans="1:5" ht="25.5" customHeight="1">
      <c r="A3" s="127" t="s">
        <v>33</v>
      </c>
      <c r="B3" s="126" t="s">
        <v>39</v>
      </c>
    </row>
    <row r="4" spans="1:5" ht="23.25" customHeight="1">
      <c r="A4" s="127" t="s">
        <v>34</v>
      </c>
      <c r="B4" s="126" t="s">
        <v>37</v>
      </c>
    </row>
    <row r="5" spans="1:5" ht="22.5" customHeight="1">
      <c r="A5" s="127" t="s">
        <v>35</v>
      </c>
      <c r="B5" s="126" t="s">
        <v>38</v>
      </c>
    </row>
    <row r="6" spans="1:5" ht="21">
      <c r="A6" s="127" t="s">
        <v>40</v>
      </c>
      <c r="B6" s="126" t="s">
        <v>38</v>
      </c>
    </row>
    <row r="7" spans="1:5" ht="21">
      <c r="A7" s="127" t="s">
        <v>41</v>
      </c>
      <c r="B7" s="126" t="s">
        <v>38</v>
      </c>
    </row>
    <row r="8" spans="1:5" ht="21">
      <c r="A8" s="127" t="s">
        <v>42</v>
      </c>
      <c r="B8" s="126" t="s">
        <v>38</v>
      </c>
    </row>
    <row r="10" spans="1:5" ht="21">
      <c r="A10" s="128" t="s">
        <v>43</v>
      </c>
      <c r="B10" s="128"/>
      <c r="C10" s="128"/>
      <c r="D10" s="128"/>
      <c r="E10" s="128"/>
    </row>
  </sheetData>
  <mergeCells count="1">
    <mergeCell ref="A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Погонаж</vt:lpstr>
      <vt:lpstr>ПИЛОМАТЕРИАЛ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Евровагонка ЛИПА 2018</dc:title>
  <dc:creator>ГК РосСнаб</dc:creator>
  <cp:lastModifiedBy>Admin</cp:lastModifiedBy>
  <dcterms:created xsi:type="dcterms:W3CDTF">2018-05-15T09:19:14Z</dcterms:created>
  <dcterms:modified xsi:type="dcterms:W3CDTF">2018-06-26T10:07:13Z</dcterms:modified>
</cp:coreProperties>
</file>