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95" yWindow="-15" windowWidth="27390" windowHeight="1297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Y14" i="1" l="1"/>
  <c r="Y15" i="1"/>
  <c r="Y16" i="1"/>
  <c r="Z16" i="1" s="1"/>
  <c r="Y17" i="1"/>
  <c r="AA17" i="1" s="1"/>
  <c r="Y18" i="1"/>
  <c r="AA18" i="1" s="1"/>
  <c r="Y19" i="1"/>
  <c r="Y20" i="1"/>
  <c r="Z20" i="1" s="1"/>
  <c r="Y21" i="1"/>
  <c r="AA21" i="1" s="1"/>
  <c r="Y22" i="1"/>
  <c r="AA22" i="1" s="1"/>
  <c r="Y23" i="1"/>
  <c r="Y24" i="1"/>
  <c r="Z24" i="1" s="1"/>
  <c r="Y25" i="1"/>
  <c r="AA25" i="1" s="1"/>
  <c r="Y26" i="1"/>
  <c r="AA26" i="1" s="1"/>
  <c r="Y27" i="1"/>
  <c r="Y28" i="1"/>
  <c r="Z28" i="1" s="1"/>
  <c r="Y29" i="1"/>
  <c r="AA29" i="1" s="1"/>
  <c r="Y30" i="1"/>
  <c r="AA30" i="1" s="1"/>
  <c r="Y31" i="1"/>
  <c r="Y32" i="1"/>
  <c r="Z32" i="1" s="1"/>
  <c r="Y33" i="1"/>
  <c r="AA33" i="1" s="1"/>
  <c r="Y34" i="1"/>
  <c r="AA34" i="1" s="1"/>
  <c r="Y35" i="1"/>
  <c r="Y36" i="1"/>
  <c r="Z36" i="1" s="1"/>
  <c r="Y37" i="1"/>
  <c r="AA37" i="1" s="1"/>
  <c r="Y38" i="1"/>
  <c r="AA38" i="1" s="1"/>
  <c r="Y39" i="1"/>
  <c r="Y40" i="1"/>
  <c r="Z40" i="1" s="1"/>
  <c r="Y41" i="1"/>
  <c r="AA41" i="1" s="1"/>
  <c r="Y42" i="1"/>
  <c r="AA42" i="1" s="1"/>
  <c r="Y43" i="1"/>
  <c r="Y44" i="1"/>
  <c r="Z44" i="1" s="1"/>
  <c r="Y45" i="1"/>
  <c r="AA45" i="1" s="1"/>
  <c r="Y46" i="1"/>
  <c r="AA46" i="1" s="1"/>
  <c r="Y47" i="1"/>
  <c r="Y48" i="1"/>
  <c r="Z48" i="1" s="1"/>
  <c r="Y13" i="1"/>
  <c r="Y12" i="1"/>
  <c r="Y11" i="1"/>
  <c r="Y10" i="1"/>
  <c r="Y9" i="1"/>
  <c r="AB9" i="1"/>
  <c r="AA11" i="1"/>
  <c r="AB12" i="1"/>
  <c r="AB13" i="1"/>
  <c r="Y8" i="1"/>
  <c r="Y6" i="1"/>
  <c r="AB6" i="1" s="1"/>
  <c r="Y7" i="1"/>
  <c r="Y5" i="1"/>
  <c r="Z9" i="1"/>
  <c r="Z10" i="1"/>
  <c r="Z13" i="1"/>
  <c r="Z7" i="1"/>
  <c r="Z5" i="1"/>
  <c r="Y4" i="1"/>
  <c r="AB48" i="1"/>
  <c r="AA48" i="1"/>
  <c r="AB47" i="1"/>
  <c r="AA47" i="1"/>
  <c r="Z47" i="1"/>
  <c r="AB46" i="1"/>
  <c r="Z46" i="1"/>
  <c r="AB45" i="1"/>
  <c r="AB44" i="1"/>
  <c r="AA44" i="1"/>
  <c r="AB43" i="1"/>
  <c r="AA43" i="1"/>
  <c r="Z43" i="1"/>
  <c r="AB42" i="1"/>
  <c r="Z42" i="1"/>
  <c r="AB41" i="1"/>
  <c r="AB40" i="1"/>
  <c r="AA40" i="1"/>
  <c r="AB39" i="1"/>
  <c r="AA39" i="1"/>
  <c r="Z39" i="1"/>
  <c r="AB38" i="1"/>
  <c r="Z38" i="1"/>
  <c r="AB37" i="1"/>
  <c r="AB36" i="1"/>
  <c r="AA36" i="1"/>
  <c r="AB35" i="1"/>
  <c r="AA35" i="1"/>
  <c r="Z35" i="1"/>
  <c r="AB34" i="1"/>
  <c r="Z34" i="1"/>
  <c r="AB33" i="1"/>
  <c r="AB32" i="1"/>
  <c r="AA32" i="1"/>
  <c r="AB31" i="1"/>
  <c r="AA31" i="1"/>
  <c r="Z31" i="1"/>
  <c r="AB30" i="1"/>
  <c r="Z30" i="1"/>
  <c r="AB29" i="1"/>
  <c r="AB28" i="1"/>
  <c r="AA28" i="1"/>
  <c r="AB27" i="1"/>
  <c r="AA27" i="1"/>
  <c r="Z27" i="1"/>
  <c r="AB26" i="1"/>
  <c r="Z26" i="1"/>
  <c r="AB25" i="1"/>
  <c r="AB24" i="1"/>
  <c r="AA24" i="1"/>
  <c r="AB23" i="1"/>
  <c r="AA23" i="1"/>
  <c r="Z23" i="1"/>
  <c r="AB22" i="1"/>
  <c r="Z22" i="1"/>
  <c r="AB21" i="1"/>
  <c r="AB20" i="1"/>
  <c r="AA20" i="1"/>
  <c r="AB19" i="1"/>
  <c r="AA19" i="1"/>
  <c r="Z19" i="1"/>
  <c r="AB18" i="1"/>
  <c r="Z18" i="1"/>
  <c r="AB17" i="1"/>
  <c r="AB16" i="1"/>
  <c r="AA16" i="1"/>
  <c r="AB15" i="1"/>
  <c r="AA15" i="1"/>
  <c r="Z15" i="1"/>
  <c r="AB14" i="1"/>
  <c r="Z14" i="1"/>
  <c r="AA14" i="1"/>
  <c r="AA13" i="1"/>
  <c r="Z12" i="1"/>
  <c r="AB10" i="1"/>
  <c r="AA9" i="1"/>
  <c r="AB8" i="1"/>
  <c r="AA8" i="1"/>
  <c r="Z8" i="1"/>
  <c r="AB7" i="1"/>
  <c r="AA7" i="1"/>
  <c r="AA6" i="1"/>
  <c r="Z6" i="1"/>
  <c r="AB5" i="1"/>
  <c r="AA5" i="1"/>
  <c r="AB4" i="1"/>
  <c r="AA4" i="1"/>
  <c r="Z4" i="1"/>
  <c r="S14" i="1"/>
  <c r="U14" i="1" s="1"/>
  <c r="S15" i="1"/>
  <c r="U15" i="1" s="1"/>
  <c r="S16" i="1"/>
  <c r="V16" i="1" s="1"/>
  <c r="S17" i="1"/>
  <c r="S18" i="1"/>
  <c r="U18" i="1" s="1"/>
  <c r="S19" i="1"/>
  <c r="U19" i="1" s="1"/>
  <c r="S20" i="1"/>
  <c r="V20" i="1" s="1"/>
  <c r="S21" i="1"/>
  <c r="S22" i="1"/>
  <c r="U22" i="1" s="1"/>
  <c r="S23" i="1"/>
  <c r="U23" i="1" s="1"/>
  <c r="S24" i="1"/>
  <c r="V24" i="1" s="1"/>
  <c r="S25" i="1"/>
  <c r="S26" i="1"/>
  <c r="U26" i="1" s="1"/>
  <c r="S27" i="1"/>
  <c r="U27" i="1" s="1"/>
  <c r="S28" i="1"/>
  <c r="V28" i="1" s="1"/>
  <c r="S29" i="1"/>
  <c r="S30" i="1"/>
  <c r="U30" i="1" s="1"/>
  <c r="S31" i="1"/>
  <c r="U31" i="1" s="1"/>
  <c r="S32" i="1"/>
  <c r="V32" i="1" s="1"/>
  <c r="S33" i="1"/>
  <c r="S34" i="1"/>
  <c r="U34" i="1" s="1"/>
  <c r="S35" i="1"/>
  <c r="U35" i="1" s="1"/>
  <c r="S36" i="1"/>
  <c r="V36" i="1" s="1"/>
  <c r="S37" i="1"/>
  <c r="S38" i="1"/>
  <c r="U38" i="1" s="1"/>
  <c r="S39" i="1"/>
  <c r="U39" i="1" s="1"/>
  <c r="S40" i="1"/>
  <c r="V40" i="1" s="1"/>
  <c r="S41" i="1"/>
  <c r="S42" i="1"/>
  <c r="U42" i="1" s="1"/>
  <c r="S43" i="1"/>
  <c r="U43" i="1" s="1"/>
  <c r="S44" i="1"/>
  <c r="V44" i="1" s="1"/>
  <c r="S45" i="1"/>
  <c r="S46" i="1"/>
  <c r="U46" i="1" s="1"/>
  <c r="S47" i="1"/>
  <c r="U47" i="1" s="1"/>
  <c r="S48" i="1"/>
  <c r="V48" i="1" s="1"/>
  <c r="S13" i="1"/>
  <c r="S12" i="1"/>
  <c r="T12" i="1" s="1"/>
  <c r="S11" i="1"/>
  <c r="S10" i="1"/>
  <c r="S9" i="1"/>
  <c r="U9" i="1"/>
  <c r="V11" i="1"/>
  <c r="T13" i="1"/>
  <c r="V7" i="1"/>
  <c r="T7" i="1"/>
  <c r="S8" i="1"/>
  <c r="V8" i="1" s="1"/>
  <c r="S7" i="1"/>
  <c r="U7" i="1" s="1"/>
  <c r="S6" i="1"/>
  <c r="U6" i="1" s="1"/>
  <c r="S5" i="1"/>
  <c r="S4" i="1"/>
  <c r="U4" i="1" s="1"/>
  <c r="T5" i="1"/>
  <c r="T48" i="1"/>
  <c r="T47" i="1"/>
  <c r="V45" i="1"/>
  <c r="U45" i="1"/>
  <c r="T45" i="1"/>
  <c r="T44" i="1"/>
  <c r="T43" i="1"/>
  <c r="V41" i="1"/>
  <c r="U41" i="1"/>
  <c r="T41" i="1"/>
  <c r="T40" i="1"/>
  <c r="T39" i="1"/>
  <c r="V38" i="1"/>
  <c r="V37" i="1"/>
  <c r="U37" i="1"/>
  <c r="T37" i="1"/>
  <c r="T36" i="1"/>
  <c r="T35" i="1"/>
  <c r="T34" i="1"/>
  <c r="V33" i="1"/>
  <c r="U33" i="1"/>
  <c r="T33" i="1"/>
  <c r="T32" i="1"/>
  <c r="T31" i="1"/>
  <c r="V29" i="1"/>
  <c r="U29" i="1"/>
  <c r="T29" i="1"/>
  <c r="T28" i="1"/>
  <c r="T27" i="1"/>
  <c r="V25" i="1"/>
  <c r="U25" i="1"/>
  <c r="T25" i="1"/>
  <c r="T24" i="1"/>
  <c r="T23" i="1"/>
  <c r="T22" i="1"/>
  <c r="V21" i="1"/>
  <c r="U21" i="1"/>
  <c r="T21" i="1"/>
  <c r="T20" i="1"/>
  <c r="T19" i="1"/>
  <c r="V17" i="1"/>
  <c r="U17" i="1"/>
  <c r="T17" i="1"/>
  <c r="T16" i="1"/>
  <c r="T15" i="1"/>
  <c r="V13" i="1"/>
  <c r="U13" i="1"/>
  <c r="U11" i="1"/>
  <c r="T11" i="1"/>
  <c r="V10" i="1"/>
  <c r="U10" i="1"/>
  <c r="T10" i="1"/>
  <c r="V9" i="1"/>
  <c r="T9" i="1"/>
  <c r="U8" i="1"/>
  <c r="T6" i="1"/>
  <c r="V5" i="1"/>
  <c r="U5" i="1"/>
  <c r="P7" i="1"/>
  <c r="P11" i="1"/>
  <c r="P15" i="1"/>
  <c r="P19" i="1"/>
  <c r="P23" i="1"/>
  <c r="P27" i="1"/>
  <c r="P31" i="1"/>
  <c r="P35" i="1"/>
  <c r="P39" i="1"/>
  <c r="P43" i="1"/>
  <c r="P47" i="1"/>
  <c r="O8" i="1"/>
  <c r="O12" i="1"/>
  <c r="O48" i="1"/>
  <c r="N8" i="1"/>
  <c r="N12" i="1"/>
  <c r="O4" i="1"/>
  <c r="M14" i="1"/>
  <c r="O14" i="1" s="1"/>
  <c r="M15" i="1"/>
  <c r="O15" i="1" s="1"/>
  <c r="M16" i="1"/>
  <c r="O16" i="1" s="1"/>
  <c r="M17" i="1"/>
  <c r="P17" i="1" s="1"/>
  <c r="M18" i="1"/>
  <c r="O18" i="1" s="1"/>
  <c r="M19" i="1"/>
  <c r="O19" i="1" s="1"/>
  <c r="M20" i="1"/>
  <c r="O20" i="1" s="1"/>
  <c r="M21" i="1"/>
  <c r="P21" i="1" s="1"/>
  <c r="M22" i="1"/>
  <c r="O22" i="1" s="1"/>
  <c r="M23" i="1"/>
  <c r="O23" i="1" s="1"/>
  <c r="M24" i="1"/>
  <c r="P24" i="1" s="1"/>
  <c r="M25" i="1"/>
  <c r="P25" i="1" s="1"/>
  <c r="M26" i="1"/>
  <c r="O26" i="1" s="1"/>
  <c r="M27" i="1"/>
  <c r="O27" i="1" s="1"/>
  <c r="M28" i="1"/>
  <c r="O28" i="1" s="1"/>
  <c r="M29" i="1"/>
  <c r="P29" i="1" s="1"/>
  <c r="M30" i="1"/>
  <c r="O30" i="1" s="1"/>
  <c r="M31" i="1"/>
  <c r="O31" i="1" s="1"/>
  <c r="M32" i="1"/>
  <c r="O32" i="1" s="1"/>
  <c r="M33" i="1"/>
  <c r="P33" i="1" s="1"/>
  <c r="M34" i="1"/>
  <c r="O34" i="1" s="1"/>
  <c r="M35" i="1"/>
  <c r="O35" i="1" s="1"/>
  <c r="M36" i="1"/>
  <c r="P36" i="1" s="1"/>
  <c r="M37" i="1"/>
  <c r="P37" i="1" s="1"/>
  <c r="M38" i="1"/>
  <c r="O38" i="1" s="1"/>
  <c r="M39" i="1"/>
  <c r="O39" i="1" s="1"/>
  <c r="M40" i="1"/>
  <c r="O40" i="1" s="1"/>
  <c r="M41" i="1"/>
  <c r="P41" i="1" s="1"/>
  <c r="M42" i="1"/>
  <c r="O42" i="1" s="1"/>
  <c r="M43" i="1"/>
  <c r="O43" i="1" s="1"/>
  <c r="M44" i="1"/>
  <c r="O44" i="1" s="1"/>
  <c r="M45" i="1"/>
  <c r="P45" i="1" s="1"/>
  <c r="M46" i="1"/>
  <c r="O46" i="1" s="1"/>
  <c r="M47" i="1"/>
  <c r="O47" i="1" s="1"/>
  <c r="M9" i="1"/>
  <c r="P9" i="1" s="1"/>
  <c r="M10" i="1"/>
  <c r="O10" i="1" s="1"/>
  <c r="M11" i="1"/>
  <c r="O11" i="1" s="1"/>
  <c r="M12" i="1"/>
  <c r="P12" i="1" s="1"/>
  <c r="M13" i="1"/>
  <c r="P13" i="1" s="1"/>
  <c r="M8" i="1"/>
  <c r="P8" i="1" s="1"/>
  <c r="M7" i="1"/>
  <c r="O7" i="1" s="1"/>
  <c r="M6" i="1"/>
  <c r="O6" i="1" s="1"/>
  <c r="M5" i="1"/>
  <c r="O5" i="1" s="1"/>
  <c r="M4" i="1"/>
  <c r="P4" i="1" s="1"/>
  <c r="D9" i="1"/>
  <c r="M48" i="1"/>
  <c r="P48" i="1" s="1"/>
  <c r="I27" i="1"/>
  <c r="F9" i="1"/>
  <c r="D14" i="1"/>
  <c r="H14" i="1" s="1"/>
  <c r="D15" i="1"/>
  <c r="F15" i="1" s="1"/>
  <c r="D16" i="1"/>
  <c r="D17" i="1"/>
  <c r="J17" i="1" s="1"/>
  <c r="D18" i="1"/>
  <c r="E18" i="1" s="1"/>
  <c r="D19" i="1"/>
  <c r="I19" i="1" s="1"/>
  <c r="D20" i="1"/>
  <c r="J20" i="1" s="1"/>
  <c r="D21" i="1"/>
  <c r="J21" i="1" s="1"/>
  <c r="D22" i="1"/>
  <c r="G22" i="1" s="1"/>
  <c r="D23" i="1"/>
  <c r="D24" i="1"/>
  <c r="D25" i="1"/>
  <c r="J25" i="1" s="1"/>
  <c r="D26" i="1"/>
  <c r="E26" i="1" s="1"/>
  <c r="D27" i="1"/>
  <c r="F27" i="1" s="1"/>
  <c r="D28" i="1"/>
  <c r="J28" i="1" s="1"/>
  <c r="D29" i="1"/>
  <c r="J29" i="1" s="1"/>
  <c r="D30" i="1"/>
  <c r="C30" i="1" s="1"/>
  <c r="D31" i="1"/>
  <c r="C31" i="1" s="1"/>
  <c r="D32" i="1"/>
  <c r="D33" i="1"/>
  <c r="J33" i="1" s="1"/>
  <c r="D34" i="1"/>
  <c r="C34" i="1" s="1"/>
  <c r="D35" i="1"/>
  <c r="I35" i="1" s="1"/>
  <c r="D36" i="1"/>
  <c r="C36" i="1" s="1"/>
  <c r="D37" i="1"/>
  <c r="J37" i="1" s="1"/>
  <c r="D38" i="1"/>
  <c r="G38" i="1" s="1"/>
  <c r="D13" i="1"/>
  <c r="F13" i="1" s="1"/>
  <c r="D12" i="1"/>
  <c r="H12" i="1" s="1"/>
  <c r="D11" i="1"/>
  <c r="H11" i="1" s="1"/>
  <c r="D10" i="1"/>
  <c r="E10" i="1" s="1"/>
  <c r="H9" i="1"/>
  <c r="D6" i="1"/>
  <c r="G6" i="1" s="1"/>
  <c r="D8" i="1"/>
  <c r="C8" i="1" s="1"/>
  <c r="D7" i="1"/>
  <c r="C7" i="1" s="1"/>
  <c r="D5" i="1"/>
  <c r="E5" i="1" s="1"/>
  <c r="D4" i="1"/>
  <c r="Z17" i="1" l="1"/>
  <c r="Z21" i="1"/>
  <c r="Z25" i="1"/>
  <c r="Z29" i="1"/>
  <c r="Z33" i="1"/>
  <c r="Z37" i="1"/>
  <c r="Z41" i="1"/>
  <c r="Z45" i="1"/>
  <c r="AA12" i="1"/>
  <c r="Z11" i="1"/>
  <c r="AA10" i="1"/>
  <c r="AB11" i="1"/>
  <c r="C21" i="1"/>
  <c r="P5" i="1"/>
  <c r="N36" i="1"/>
  <c r="N24" i="1"/>
  <c r="N20" i="1"/>
  <c r="O36" i="1"/>
  <c r="O24" i="1"/>
  <c r="C29" i="1"/>
  <c r="I5" i="1"/>
  <c r="G8" i="1"/>
  <c r="H8" i="1"/>
  <c r="J19" i="1"/>
  <c r="N4" i="1"/>
  <c r="N45" i="1"/>
  <c r="N41" i="1"/>
  <c r="N37" i="1"/>
  <c r="N33" i="1"/>
  <c r="N29" i="1"/>
  <c r="N25" i="1"/>
  <c r="N21" i="1"/>
  <c r="N17" i="1"/>
  <c r="N13" i="1"/>
  <c r="N9" i="1"/>
  <c r="N48" i="1"/>
  <c r="O45" i="1"/>
  <c r="O41" i="1"/>
  <c r="O37" i="1"/>
  <c r="O33" i="1"/>
  <c r="O29" i="1"/>
  <c r="O25" i="1"/>
  <c r="O21" i="1"/>
  <c r="O17" i="1"/>
  <c r="O13" i="1"/>
  <c r="O9" i="1"/>
  <c r="P44" i="1"/>
  <c r="P40" i="1"/>
  <c r="P32" i="1"/>
  <c r="P28" i="1"/>
  <c r="P20" i="1"/>
  <c r="P16" i="1"/>
  <c r="V4" i="1"/>
  <c r="V6" i="1"/>
  <c r="V14" i="1"/>
  <c r="V26" i="1"/>
  <c r="T38" i="1"/>
  <c r="V42" i="1"/>
  <c r="F33" i="1"/>
  <c r="J8" i="1"/>
  <c r="N44" i="1"/>
  <c r="N32" i="1"/>
  <c r="N16" i="1"/>
  <c r="C35" i="1"/>
  <c r="E25" i="1"/>
  <c r="F29" i="1"/>
  <c r="G37" i="1"/>
  <c r="H29" i="1"/>
  <c r="I11" i="1"/>
  <c r="N47" i="1"/>
  <c r="N43" i="1"/>
  <c r="N39" i="1"/>
  <c r="N35" i="1"/>
  <c r="N31" i="1"/>
  <c r="N27" i="1"/>
  <c r="N23" i="1"/>
  <c r="N19" i="1"/>
  <c r="N15" i="1"/>
  <c r="N11" i="1"/>
  <c r="N7" i="1"/>
  <c r="P46" i="1"/>
  <c r="P42" i="1"/>
  <c r="P38" i="1"/>
  <c r="P34" i="1"/>
  <c r="P30" i="1"/>
  <c r="P26" i="1"/>
  <c r="P22" i="1"/>
  <c r="P18" i="1"/>
  <c r="P14" i="1"/>
  <c r="P10" i="1"/>
  <c r="P6" i="1"/>
  <c r="T18" i="1"/>
  <c r="V22" i="1"/>
  <c r="T30" i="1"/>
  <c r="V34" i="1"/>
  <c r="T46" i="1"/>
  <c r="T4" i="1"/>
  <c r="U12" i="1"/>
  <c r="C11" i="1"/>
  <c r="H33" i="1"/>
  <c r="N5" i="1"/>
  <c r="N40" i="1"/>
  <c r="N28" i="1"/>
  <c r="C33" i="1"/>
  <c r="E8" i="1"/>
  <c r="F21" i="1"/>
  <c r="G21" i="1"/>
  <c r="H17" i="1"/>
  <c r="J35" i="1"/>
  <c r="N46" i="1"/>
  <c r="N42" i="1"/>
  <c r="N38" i="1"/>
  <c r="N34" i="1"/>
  <c r="N30" i="1"/>
  <c r="N26" i="1"/>
  <c r="N22" i="1"/>
  <c r="N18" i="1"/>
  <c r="N14" i="1"/>
  <c r="N10" i="1"/>
  <c r="N6" i="1"/>
  <c r="T14" i="1"/>
  <c r="V18" i="1"/>
  <c r="V30" i="1"/>
  <c r="T42" i="1"/>
  <c r="V46" i="1"/>
  <c r="T26" i="1"/>
  <c r="U16" i="1"/>
  <c r="U20" i="1"/>
  <c r="U28" i="1"/>
  <c r="U36" i="1"/>
  <c r="U40" i="1"/>
  <c r="U44" i="1"/>
  <c r="U48" i="1"/>
  <c r="V15" i="1"/>
  <c r="V19" i="1"/>
  <c r="V23" i="1"/>
  <c r="V27" i="1"/>
  <c r="V31" i="1"/>
  <c r="V35" i="1"/>
  <c r="V39" i="1"/>
  <c r="V43" i="1"/>
  <c r="V47" i="1"/>
  <c r="U24" i="1"/>
  <c r="U32" i="1"/>
  <c r="V12" i="1"/>
  <c r="T8" i="1"/>
  <c r="C18" i="1"/>
  <c r="E34" i="1"/>
  <c r="E14" i="1"/>
  <c r="G26" i="1"/>
  <c r="G14" i="1"/>
  <c r="H22" i="1"/>
  <c r="C25" i="1"/>
  <c r="C17" i="1"/>
  <c r="E33" i="1"/>
  <c r="E21" i="1"/>
  <c r="E9" i="1"/>
  <c r="F37" i="1"/>
  <c r="F25" i="1"/>
  <c r="F11" i="1"/>
  <c r="G33" i="1"/>
  <c r="G25" i="1"/>
  <c r="G10" i="1"/>
  <c r="H30" i="1"/>
  <c r="H21" i="1"/>
  <c r="I8" i="1"/>
  <c r="J11" i="1"/>
  <c r="C14" i="1"/>
  <c r="E30" i="1"/>
  <c r="G30" i="1"/>
  <c r="C37" i="1"/>
  <c r="C19" i="1"/>
  <c r="E37" i="1"/>
  <c r="E29" i="1"/>
  <c r="E17" i="1"/>
  <c r="F5" i="1"/>
  <c r="F31" i="1"/>
  <c r="F17" i="1"/>
  <c r="F8" i="1"/>
  <c r="G29" i="1"/>
  <c r="G17" i="1"/>
  <c r="H37" i="1"/>
  <c r="H25" i="1"/>
  <c r="J27" i="1"/>
  <c r="I4" i="1"/>
  <c r="G4" i="1"/>
  <c r="C4" i="1"/>
  <c r="C32" i="1"/>
  <c r="H32" i="1"/>
  <c r="C24" i="1"/>
  <c r="H24" i="1"/>
  <c r="C16" i="1"/>
  <c r="H16" i="1"/>
  <c r="F20" i="1"/>
  <c r="G32" i="1"/>
  <c r="H35" i="1"/>
  <c r="G35" i="1"/>
  <c r="E35" i="1"/>
  <c r="H15" i="1"/>
  <c r="G15" i="1"/>
  <c r="E15" i="1"/>
  <c r="C9" i="1"/>
  <c r="E24" i="1"/>
  <c r="E13" i="1"/>
  <c r="G5" i="1"/>
  <c r="F35" i="1"/>
  <c r="F24" i="1"/>
  <c r="G36" i="1"/>
  <c r="H36" i="1"/>
  <c r="J16" i="1"/>
  <c r="C5" i="1"/>
  <c r="C12" i="1"/>
  <c r="C26" i="1"/>
  <c r="C15" i="1"/>
  <c r="E32" i="1"/>
  <c r="E16" i="1"/>
  <c r="F4" i="1"/>
  <c r="H5" i="1"/>
  <c r="F32" i="1"/>
  <c r="F16" i="1"/>
  <c r="G28" i="1"/>
  <c r="G12" i="1"/>
  <c r="I36" i="1"/>
  <c r="I28" i="1"/>
  <c r="I20" i="1"/>
  <c r="I12" i="1"/>
  <c r="J36" i="1"/>
  <c r="J12" i="1"/>
  <c r="F6" i="1"/>
  <c r="J6" i="1"/>
  <c r="I6" i="1"/>
  <c r="C28" i="1"/>
  <c r="H28" i="1"/>
  <c r="C20" i="1"/>
  <c r="H20" i="1"/>
  <c r="E36" i="1"/>
  <c r="E20" i="1"/>
  <c r="F36" i="1"/>
  <c r="G16" i="1"/>
  <c r="J9" i="1"/>
  <c r="I9" i="1"/>
  <c r="J13" i="1"/>
  <c r="I13" i="1"/>
  <c r="H31" i="1"/>
  <c r="G31" i="1"/>
  <c r="E31" i="1"/>
  <c r="H27" i="1"/>
  <c r="G27" i="1"/>
  <c r="E27" i="1"/>
  <c r="H23" i="1"/>
  <c r="G23" i="1"/>
  <c r="E23" i="1"/>
  <c r="H19" i="1"/>
  <c r="G19" i="1"/>
  <c r="E19" i="1"/>
  <c r="C6" i="1"/>
  <c r="C23" i="1"/>
  <c r="E4" i="1"/>
  <c r="J4" i="1"/>
  <c r="F19" i="1"/>
  <c r="G20" i="1"/>
  <c r="G9" i="1"/>
  <c r="H13" i="1"/>
  <c r="H6" i="1"/>
  <c r="I32" i="1"/>
  <c r="I24" i="1"/>
  <c r="I16" i="1"/>
  <c r="J32" i="1"/>
  <c r="J24" i="1"/>
  <c r="H7" i="1"/>
  <c r="G7" i="1"/>
  <c r="E7" i="1"/>
  <c r="F10" i="1"/>
  <c r="C10" i="1"/>
  <c r="J10" i="1"/>
  <c r="I10" i="1"/>
  <c r="J38" i="1"/>
  <c r="F38" i="1"/>
  <c r="I38" i="1"/>
  <c r="F34" i="1"/>
  <c r="J34" i="1"/>
  <c r="I34" i="1"/>
  <c r="F30" i="1"/>
  <c r="J30" i="1"/>
  <c r="I30" i="1"/>
  <c r="F26" i="1"/>
  <c r="J26" i="1"/>
  <c r="I26" i="1"/>
  <c r="F22" i="1"/>
  <c r="J22" i="1"/>
  <c r="I22" i="1"/>
  <c r="F18" i="1"/>
  <c r="J18" i="1"/>
  <c r="I18" i="1"/>
  <c r="F14" i="1"/>
  <c r="J14" i="1"/>
  <c r="I14" i="1"/>
  <c r="C13" i="1"/>
  <c r="C38" i="1"/>
  <c r="C27" i="1"/>
  <c r="C22" i="1"/>
  <c r="E38" i="1"/>
  <c r="E28" i="1"/>
  <c r="E22" i="1"/>
  <c r="E12" i="1"/>
  <c r="E6" i="1"/>
  <c r="H4" i="1"/>
  <c r="J5" i="1"/>
  <c r="F28" i="1"/>
  <c r="F23" i="1"/>
  <c r="F12" i="1"/>
  <c r="F7" i="1"/>
  <c r="G34" i="1"/>
  <c r="G24" i="1"/>
  <c r="G18" i="1"/>
  <c r="G13" i="1"/>
  <c r="H34" i="1"/>
  <c r="H26" i="1"/>
  <c r="H18" i="1"/>
  <c r="H10" i="1"/>
  <c r="H38" i="1"/>
  <c r="I31" i="1"/>
  <c r="I23" i="1"/>
  <c r="I15" i="1"/>
  <c r="I7" i="1"/>
  <c r="J31" i="1"/>
  <c r="J23" i="1"/>
  <c r="J15" i="1"/>
  <c r="J7" i="1"/>
  <c r="E11" i="1"/>
  <c r="G11" i="1"/>
  <c r="I37" i="1"/>
  <c r="I33" i="1"/>
  <c r="I29" i="1"/>
  <c r="I25" i="1"/>
  <c r="I21" i="1"/>
  <c r="I17" i="1"/>
</calcChain>
</file>

<file path=xl/sharedStrings.xml><?xml version="1.0" encoding="utf-8"?>
<sst xmlns="http://schemas.openxmlformats.org/spreadsheetml/2006/main" count="178" uniqueCount="10">
  <si>
    <t>АА</t>
  </si>
  <si>
    <t>АВ</t>
  </si>
  <si>
    <t>САА</t>
  </si>
  <si>
    <t>САВ</t>
  </si>
  <si>
    <t>СВВ</t>
  </si>
  <si>
    <t>Сорт</t>
  </si>
  <si>
    <t>Мебельный щит (дуб) толщина 20 мм</t>
  </si>
  <si>
    <t>Мебельный щит (дуб) 30 мм</t>
  </si>
  <si>
    <t>Мебельный щит (дуб) 50 мм</t>
  </si>
  <si>
    <t>Мебельный щит (дуб) 40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</si>
</sst>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5" fillId="0" borderId="15" xfId="0" applyFont="1" applyBorder="1" applyAlignment="1">
      <alignment horizontal="center" vertical="center" textRotation="90"/>
    </xf>
    <xf numFmtId="0" fontId="5" fillId="0" borderId="16" xfId="0" applyFont="1" applyBorder="1" applyAlignment="1">
      <alignment horizontal="center" vertical="center" textRotation="90"/>
    </xf>
    <xf numFmtId="0" fontId="5" fillId="0" borderId="18" xfId="0" applyFont="1" applyBorder="1" applyAlignment="1">
      <alignment horizontal="center" vertical="center" textRotation="90"/>
    </xf>
    <xf numFmtId="0" fontId="5" fillId="0" borderId="19" xfId="0" applyFont="1" applyBorder="1" applyAlignment="1">
      <alignment horizontal="center" vertical="center" textRotation="90"/>
    </xf>
    <xf numFmtId="0" fontId="5" fillId="0" borderId="17" xfId="0" applyFont="1" applyBorder="1" applyAlignment="1">
      <alignment horizontal="center" vertical="center" textRotation="90"/>
    </xf>
    <xf numFmtId="1" fontId="0" fillId="0" borderId="4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textRotation="90"/>
    </xf>
    <xf numFmtId="0" fontId="5" fillId="0" borderId="24" xfId="0" applyFont="1" applyBorder="1" applyAlignment="1">
      <alignment horizontal="center" vertical="center" textRotation="90"/>
    </xf>
    <xf numFmtId="0" fontId="5" fillId="0" borderId="25" xfId="0" applyFont="1" applyBorder="1" applyAlignment="1">
      <alignment horizontal="center" vertical="center" textRotation="90"/>
    </xf>
    <xf numFmtId="0" fontId="5" fillId="0" borderId="26" xfId="0" applyFont="1" applyBorder="1" applyAlignment="1">
      <alignment horizontal="center" vertical="center" textRotation="90"/>
    </xf>
    <xf numFmtId="0" fontId="5" fillId="0" borderId="27" xfId="0" applyFont="1" applyBorder="1" applyAlignment="1">
      <alignment horizontal="center" vertical="center" textRotation="90"/>
    </xf>
    <xf numFmtId="0" fontId="2" fillId="0" borderId="15" xfId="0" applyFont="1" applyBorder="1" applyAlignment="1">
      <alignment horizontal="center"/>
    </xf>
    <xf numFmtId="1" fontId="0" fillId="0" borderId="28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29" xfId="0" applyNumberFormat="1" applyBorder="1" applyAlignment="1">
      <alignment horizontal="center"/>
    </xf>
    <xf numFmtId="1" fontId="0" fillId="0" borderId="30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267967</xdr:colOff>
      <xdr:row>2</xdr:row>
      <xdr:rowOff>5602</xdr:rowOff>
    </xdr:from>
    <xdr:to>
      <xdr:col>1</xdr:col>
      <xdr:colOff>593912</xdr:colOff>
      <xdr:row>2</xdr:row>
      <xdr:rowOff>128993</xdr:rowOff>
    </xdr:to>
    <xdr:sp macro="" textlink="">
      <xdr:nvSpPr>
        <xdr:cNvPr id="2" name="TextBox 1"/>
        <xdr:cNvSpPr txBox="1"/>
      </xdr:nvSpPr>
      <xdr:spPr>
        <a:xfrm>
          <a:off x="676982" y="310962"/>
          <a:ext cx="325945" cy="123391"/>
        </a:xfrm>
        <a:prstGeom prst="rect">
          <a:avLst/>
        </a:prstGeom>
        <a:solidFill>
          <a:schemeClr val="lt1"/>
        </a:solidFill>
        <a:ln w="0" cmpd="sng">
          <a:noFill/>
        </a:ln>
        <a:effectLst>
          <a:glow rad="127000">
            <a:schemeClr val="accent1">
              <a:alpha val="0"/>
            </a:schemeClr>
          </a:glo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ru-RU" sz="900"/>
            <a:t>Длина</a:t>
          </a:r>
        </a:p>
        <a:p>
          <a:endParaRPr lang="ru-RU" sz="1100"/>
        </a:p>
      </xdr:txBody>
    </xdr:sp>
    <xdr:clientData/>
  </xdr:twoCellAnchor>
  <xdr:oneCellAnchor>
    <xdr:from>
      <xdr:col>0</xdr:col>
      <xdr:colOff>327772</xdr:colOff>
      <xdr:row>2</xdr:row>
      <xdr:rowOff>112060</xdr:rowOff>
    </xdr:from>
    <xdr:ext cx="587277" cy="233205"/>
    <xdr:sp macro="" textlink="">
      <xdr:nvSpPr>
        <xdr:cNvPr id="3" name="TextBox 2"/>
        <xdr:cNvSpPr txBox="1"/>
      </xdr:nvSpPr>
      <xdr:spPr>
        <a:xfrm>
          <a:off x="327772" y="417420"/>
          <a:ext cx="587277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900"/>
            <a:t>Ширина</a:t>
          </a:r>
        </a:p>
      </xdr:txBody>
    </xdr:sp>
    <xdr:clientData/>
  </xdr:oneCellAnchor>
  <xdr:twoCellAnchor>
    <xdr:from>
      <xdr:col>11</xdr:col>
      <xdr:colOff>267967</xdr:colOff>
      <xdr:row>2</xdr:row>
      <xdr:rowOff>5602</xdr:rowOff>
    </xdr:from>
    <xdr:to>
      <xdr:col>11</xdr:col>
      <xdr:colOff>593912</xdr:colOff>
      <xdr:row>2</xdr:row>
      <xdr:rowOff>128993</xdr:rowOff>
    </xdr:to>
    <xdr:sp macro="" textlink="">
      <xdr:nvSpPr>
        <xdr:cNvPr id="4" name="TextBox 3"/>
        <xdr:cNvSpPr txBox="1"/>
      </xdr:nvSpPr>
      <xdr:spPr>
        <a:xfrm>
          <a:off x="677542" y="605677"/>
          <a:ext cx="325945" cy="123391"/>
        </a:xfrm>
        <a:prstGeom prst="rect">
          <a:avLst/>
        </a:prstGeom>
        <a:solidFill>
          <a:schemeClr val="lt1"/>
        </a:solidFill>
        <a:ln w="0" cmpd="sng">
          <a:noFill/>
        </a:ln>
        <a:effectLst>
          <a:glow rad="127000">
            <a:schemeClr val="accent1">
              <a:alpha val="0"/>
            </a:schemeClr>
          </a:glo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ru-RU" sz="900"/>
            <a:t>Длина</a:t>
          </a:r>
        </a:p>
        <a:p>
          <a:endParaRPr lang="ru-RU" sz="1100"/>
        </a:p>
      </xdr:txBody>
    </xdr:sp>
    <xdr:clientData/>
  </xdr:twoCellAnchor>
  <xdr:oneCellAnchor>
    <xdr:from>
      <xdr:col>10</xdr:col>
      <xdr:colOff>327772</xdr:colOff>
      <xdr:row>2</xdr:row>
      <xdr:rowOff>112060</xdr:rowOff>
    </xdr:from>
    <xdr:ext cx="587277" cy="233205"/>
    <xdr:sp macro="" textlink="">
      <xdr:nvSpPr>
        <xdr:cNvPr id="5" name="TextBox 4"/>
        <xdr:cNvSpPr txBox="1"/>
      </xdr:nvSpPr>
      <xdr:spPr>
        <a:xfrm>
          <a:off x="327772" y="712135"/>
          <a:ext cx="587277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900"/>
            <a:t>Ширина</a:t>
          </a:r>
        </a:p>
      </xdr:txBody>
    </xdr:sp>
    <xdr:clientData/>
  </xdr:oneCellAnchor>
  <xdr:twoCellAnchor>
    <xdr:from>
      <xdr:col>17</xdr:col>
      <xdr:colOff>267967</xdr:colOff>
      <xdr:row>2</xdr:row>
      <xdr:rowOff>5602</xdr:rowOff>
    </xdr:from>
    <xdr:to>
      <xdr:col>17</xdr:col>
      <xdr:colOff>593912</xdr:colOff>
      <xdr:row>2</xdr:row>
      <xdr:rowOff>128993</xdr:rowOff>
    </xdr:to>
    <xdr:sp macro="" textlink="">
      <xdr:nvSpPr>
        <xdr:cNvPr id="6" name="TextBox 5"/>
        <xdr:cNvSpPr txBox="1"/>
      </xdr:nvSpPr>
      <xdr:spPr>
        <a:xfrm>
          <a:off x="6722555" y="465043"/>
          <a:ext cx="325945" cy="123391"/>
        </a:xfrm>
        <a:prstGeom prst="rect">
          <a:avLst/>
        </a:prstGeom>
        <a:solidFill>
          <a:schemeClr val="lt1"/>
        </a:solidFill>
        <a:ln w="0" cmpd="sng">
          <a:noFill/>
        </a:ln>
        <a:effectLst>
          <a:glow rad="127000">
            <a:schemeClr val="accent1">
              <a:alpha val="0"/>
            </a:schemeClr>
          </a:glo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ru-RU" sz="900"/>
            <a:t>Длина</a:t>
          </a:r>
        </a:p>
        <a:p>
          <a:endParaRPr lang="ru-RU" sz="1100"/>
        </a:p>
      </xdr:txBody>
    </xdr:sp>
    <xdr:clientData/>
  </xdr:twoCellAnchor>
  <xdr:oneCellAnchor>
    <xdr:from>
      <xdr:col>16</xdr:col>
      <xdr:colOff>327772</xdr:colOff>
      <xdr:row>2</xdr:row>
      <xdr:rowOff>112060</xdr:rowOff>
    </xdr:from>
    <xdr:ext cx="587277" cy="233205"/>
    <xdr:sp macro="" textlink="">
      <xdr:nvSpPr>
        <xdr:cNvPr id="7" name="TextBox 6"/>
        <xdr:cNvSpPr txBox="1"/>
      </xdr:nvSpPr>
      <xdr:spPr>
        <a:xfrm>
          <a:off x="6367743" y="571501"/>
          <a:ext cx="587277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900"/>
            <a:t>Ширина</a:t>
          </a:r>
        </a:p>
      </xdr:txBody>
    </xdr:sp>
    <xdr:clientData/>
  </xdr:oneCellAnchor>
  <xdr:twoCellAnchor>
    <xdr:from>
      <xdr:col>23</xdr:col>
      <xdr:colOff>267967</xdr:colOff>
      <xdr:row>2</xdr:row>
      <xdr:rowOff>5602</xdr:rowOff>
    </xdr:from>
    <xdr:to>
      <xdr:col>23</xdr:col>
      <xdr:colOff>593912</xdr:colOff>
      <xdr:row>2</xdr:row>
      <xdr:rowOff>128993</xdr:rowOff>
    </xdr:to>
    <xdr:sp macro="" textlink="">
      <xdr:nvSpPr>
        <xdr:cNvPr id="8" name="TextBox 7"/>
        <xdr:cNvSpPr txBox="1"/>
      </xdr:nvSpPr>
      <xdr:spPr>
        <a:xfrm>
          <a:off x="10386879" y="465043"/>
          <a:ext cx="325945" cy="123391"/>
        </a:xfrm>
        <a:prstGeom prst="rect">
          <a:avLst/>
        </a:prstGeom>
        <a:solidFill>
          <a:schemeClr val="lt1"/>
        </a:solidFill>
        <a:ln w="0" cmpd="sng">
          <a:noFill/>
        </a:ln>
        <a:effectLst>
          <a:glow rad="127000">
            <a:schemeClr val="accent1">
              <a:alpha val="0"/>
            </a:schemeClr>
          </a:glo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ru-RU" sz="900"/>
            <a:t>Длина</a:t>
          </a:r>
        </a:p>
        <a:p>
          <a:endParaRPr lang="ru-RU" sz="1100"/>
        </a:p>
      </xdr:txBody>
    </xdr:sp>
    <xdr:clientData/>
  </xdr:twoCellAnchor>
  <xdr:oneCellAnchor>
    <xdr:from>
      <xdr:col>22</xdr:col>
      <xdr:colOff>327772</xdr:colOff>
      <xdr:row>2</xdr:row>
      <xdr:rowOff>112060</xdr:rowOff>
    </xdr:from>
    <xdr:ext cx="587277" cy="233205"/>
    <xdr:sp macro="" textlink="">
      <xdr:nvSpPr>
        <xdr:cNvPr id="9" name="TextBox 8"/>
        <xdr:cNvSpPr txBox="1"/>
      </xdr:nvSpPr>
      <xdr:spPr>
        <a:xfrm>
          <a:off x="10032066" y="571501"/>
          <a:ext cx="587277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900"/>
            <a:t>Ширина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tabSelected="1" topLeftCell="A7" zoomScale="85" zoomScaleNormal="85" workbookViewId="0">
      <selection activeCell="AE7" sqref="AE7"/>
    </sheetView>
  </sheetViews>
  <sheetFormatPr defaultRowHeight="23.25" x14ac:dyDescent="0.35"/>
  <cols>
    <col min="1" max="1" width="6.140625" style="1" customWidth="1"/>
    <col min="2" max="2" width="9.140625" style="2"/>
    <col min="3" max="10" width="10.140625" customWidth="1"/>
    <col min="11" max="11" width="6.140625" customWidth="1"/>
    <col min="13" max="16" width="8.5703125" customWidth="1"/>
    <col min="17" max="17" width="6.140625" customWidth="1"/>
    <col min="19" max="22" width="8.42578125" customWidth="1"/>
    <col min="23" max="23" width="6.28515625" customWidth="1"/>
    <col min="25" max="28" width="8.5703125" customWidth="1"/>
  </cols>
  <sheetData>
    <row r="1" spans="1:28" ht="12.75" customHeight="1" thickBot="1" x14ac:dyDescent="0.4"/>
    <row r="2" spans="1:28" ht="24" thickBot="1" x14ac:dyDescent="0.4">
      <c r="A2" s="37" t="s">
        <v>6</v>
      </c>
      <c r="B2" s="38"/>
      <c r="C2" s="38"/>
      <c r="D2" s="38"/>
      <c r="E2" s="38"/>
      <c r="F2" s="38"/>
      <c r="G2" s="38"/>
      <c r="H2" s="38"/>
      <c r="I2" s="38"/>
      <c r="J2" s="39"/>
      <c r="K2" s="37" t="s">
        <v>7</v>
      </c>
      <c r="L2" s="38"/>
      <c r="M2" s="38"/>
      <c r="N2" s="38"/>
      <c r="O2" s="38"/>
      <c r="P2" s="39"/>
      <c r="Q2" s="37" t="s">
        <v>9</v>
      </c>
      <c r="R2" s="38"/>
      <c r="S2" s="38"/>
      <c r="T2" s="38"/>
      <c r="U2" s="38"/>
      <c r="V2" s="39"/>
      <c r="W2" s="37" t="s">
        <v>8</v>
      </c>
      <c r="X2" s="38"/>
      <c r="Y2" s="38"/>
      <c r="Z2" s="38"/>
      <c r="AA2" s="38"/>
      <c r="AB2" s="39"/>
    </row>
    <row r="3" spans="1:28" ht="24.75" customHeight="1" thickBot="1" x14ac:dyDescent="0.35">
      <c r="A3" s="33" t="s">
        <v>5</v>
      </c>
      <c r="B3" s="20"/>
      <c r="C3" s="19">
        <v>900</v>
      </c>
      <c r="D3" s="17">
        <v>1000</v>
      </c>
      <c r="E3" s="19">
        <v>1100</v>
      </c>
      <c r="F3" s="17">
        <v>1200</v>
      </c>
      <c r="G3" s="19">
        <v>1300</v>
      </c>
      <c r="H3" s="17">
        <v>1400</v>
      </c>
      <c r="I3" s="19">
        <v>1500</v>
      </c>
      <c r="J3" s="18">
        <v>1700</v>
      </c>
      <c r="K3" s="33" t="s">
        <v>5</v>
      </c>
      <c r="L3" s="20"/>
      <c r="M3" s="17">
        <v>1000</v>
      </c>
      <c r="N3" s="26">
        <v>1200</v>
      </c>
      <c r="O3" s="17">
        <v>1500</v>
      </c>
      <c r="P3" s="26">
        <v>2000</v>
      </c>
      <c r="Q3" s="33" t="s">
        <v>5</v>
      </c>
      <c r="R3" s="20"/>
      <c r="S3" s="17">
        <v>1000</v>
      </c>
      <c r="T3" s="26">
        <v>1200</v>
      </c>
      <c r="U3" s="17">
        <v>1500</v>
      </c>
      <c r="V3" s="26">
        <v>2000</v>
      </c>
      <c r="W3" s="33" t="s">
        <v>5</v>
      </c>
      <c r="X3" s="20"/>
      <c r="Y3" s="17">
        <v>1000</v>
      </c>
      <c r="Z3" s="26">
        <v>1200</v>
      </c>
      <c r="AA3" s="17">
        <v>1500</v>
      </c>
      <c r="AB3" s="26">
        <v>2000</v>
      </c>
    </row>
    <row r="4" spans="1:28" ht="15" x14ac:dyDescent="0.25">
      <c r="A4" s="34" t="s">
        <v>0</v>
      </c>
      <c r="B4" s="3">
        <v>200</v>
      </c>
      <c r="C4" s="8">
        <f>D4*0.9</f>
        <v>522</v>
      </c>
      <c r="D4" s="9">
        <f>B4/1000*0.02*145000</f>
        <v>580</v>
      </c>
      <c r="E4" s="9">
        <f>D4*1.1</f>
        <v>638</v>
      </c>
      <c r="F4" s="9">
        <f>D4*1.2</f>
        <v>696</v>
      </c>
      <c r="G4" s="9">
        <f>D4*1.3</f>
        <v>754</v>
      </c>
      <c r="H4" s="9">
        <f>D4*1.4</f>
        <v>812</v>
      </c>
      <c r="I4" s="9">
        <f>D4*1.5</f>
        <v>870</v>
      </c>
      <c r="J4" s="10">
        <f>D4*1.7</f>
        <v>986</v>
      </c>
      <c r="K4" s="34" t="s">
        <v>0</v>
      </c>
      <c r="L4" s="21">
        <v>200</v>
      </c>
      <c r="M4" s="8">
        <f>L4/1000*0.03*145000</f>
        <v>870</v>
      </c>
      <c r="N4" s="9">
        <f>M4*1.2</f>
        <v>1044</v>
      </c>
      <c r="O4" s="9">
        <f>M4*1.5</f>
        <v>1305</v>
      </c>
      <c r="P4" s="10">
        <f>M4*2</f>
        <v>1740</v>
      </c>
      <c r="Q4" s="34" t="s">
        <v>0</v>
      </c>
      <c r="R4" s="21">
        <v>200</v>
      </c>
      <c r="S4" s="8">
        <f>R4/1000*0.04*140000</f>
        <v>1120</v>
      </c>
      <c r="T4" s="9">
        <f>S4*1.2</f>
        <v>1344</v>
      </c>
      <c r="U4" s="9">
        <f>S4*1.5</f>
        <v>1680</v>
      </c>
      <c r="V4" s="10">
        <f>S4*2</f>
        <v>2240</v>
      </c>
      <c r="W4" s="34" t="s">
        <v>0</v>
      </c>
      <c r="X4" s="21">
        <v>200</v>
      </c>
      <c r="Y4" s="8">
        <f>X4/1000*0.05*145000</f>
        <v>1450.0000000000002</v>
      </c>
      <c r="Z4" s="9">
        <f>Y4*1.2</f>
        <v>1740.0000000000002</v>
      </c>
      <c r="AA4" s="9">
        <f>Y4*1.5</f>
        <v>2175.0000000000005</v>
      </c>
      <c r="AB4" s="10">
        <f>Y4*2</f>
        <v>2900.0000000000005</v>
      </c>
    </row>
    <row r="5" spans="1:28" ht="15" x14ac:dyDescent="0.25">
      <c r="A5" s="35" t="s">
        <v>1</v>
      </c>
      <c r="B5" s="4"/>
      <c r="C5" s="11">
        <f>D5*0.9</f>
        <v>486</v>
      </c>
      <c r="D5" s="12">
        <f>B4/1000*0.02*135000</f>
        <v>540</v>
      </c>
      <c r="E5" s="12">
        <f>D5*1.1</f>
        <v>594</v>
      </c>
      <c r="F5" s="12">
        <f>D5*1.2</f>
        <v>648</v>
      </c>
      <c r="G5" s="12">
        <f>D5*1.3</f>
        <v>702</v>
      </c>
      <c r="H5" s="12">
        <f>D5*1.4</f>
        <v>756</v>
      </c>
      <c r="I5" s="12">
        <f>D5*1.5</f>
        <v>810</v>
      </c>
      <c r="J5" s="13">
        <f>D5*1.7</f>
        <v>918</v>
      </c>
      <c r="K5" s="35" t="s">
        <v>1</v>
      </c>
      <c r="L5" s="22"/>
      <c r="M5" s="11">
        <f>L4/1000*0.03*135000</f>
        <v>810</v>
      </c>
      <c r="N5" s="12">
        <f>M5*1.2</f>
        <v>972</v>
      </c>
      <c r="O5" s="12">
        <f>M5*1.5</f>
        <v>1215</v>
      </c>
      <c r="P5" s="13">
        <f>M5*2</f>
        <v>1620</v>
      </c>
      <c r="Q5" s="35" t="s">
        <v>1</v>
      </c>
      <c r="R5" s="22"/>
      <c r="S5" s="11">
        <f>R4/1000*0.04*130000</f>
        <v>1040</v>
      </c>
      <c r="T5" s="12">
        <f>S5*1.2</f>
        <v>1248</v>
      </c>
      <c r="U5" s="12">
        <f>S5*1.5</f>
        <v>1560</v>
      </c>
      <c r="V5" s="13">
        <f>S5*2</f>
        <v>2080</v>
      </c>
      <c r="W5" s="35" t="s">
        <v>1</v>
      </c>
      <c r="X5" s="22"/>
      <c r="Y5" s="11">
        <f>X4/1000*0.05*135000</f>
        <v>1350.0000000000002</v>
      </c>
      <c r="Z5" s="12">
        <f>Y5*1.2</f>
        <v>1620.0000000000002</v>
      </c>
      <c r="AA5" s="12">
        <f>Y5*1.5</f>
        <v>2025.0000000000005</v>
      </c>
      <c r="AB5" s="13">
        <f>Y5*2</f>
        <v>2700.0000000000005</v>
      </c>
    </row>
    <row r="6" spans="1:28" ht="15" x14ac:dyDescent="0.25">
      <c r="A6" s="35" t="s">
        <v>2</v>
      </c>
      <c r="B6" s="4"/>
      <c r="C6" s="11">
        <f t="shared" ref="C6:C7" si="0">D6*0.9</f>
        <v>396</v>
      </c>
      <c r="D6" s="12">
        <f>B4/1000*0.02*110000</f>
        <v>440</v>
      </c>
      <c r="E6" s="12">
        <f t="shared" ref="E6:E38" si="1">D6*1.1</f>
        <v>484.00000000000006</v>
      </c>
      <c r="F6" s="12">
        <f t="shared" ref="F6:F38" si="2">D6*1.2</f>
        <v>528</v>
      </c>
      <c r="G6" s="12">
        <f t="shared" ref="G6:G38" si="3">D6*1.3</f>
        <v>572</v>
      </c>
      <c r="H6" s="12">
        <f t="shared" ref="H6:H37" si="4">D6*1.4</f>
        <v>616</v>
      </c>
      <c r="I6" s="12">
        <f t="shared" ref="I6:I38" si="5">D6*1.5</f>
        <v>660</v>
      </c>
      <c r="J6" s="13">
        <f t="shared" ref="J6:J37" si="6">D6*1.7</f>
        <v>748</v>
      </c>
      <c r="K6" s="35" t="s">
        <v>2</v>
      </c>
      <c r="L6" s="22"/>
      <c r="M6" s="11">
        <f>L4/1000*0.03*110000</f>
        <v>660</v>
      </c>
      <c r="N6" s="12">
        <f t="shared" ref="N6:N47" si="7">M6*1.2</f>
        <v>792</v>
      </c>
      <c r="O6" s="12">
        <f t="shared" ref="O6:O48" si="8">M6*1.5</f>
        <v>990</v>
      </c>
      <c r="P6" s="13">
        <f t="shared" ref="P6:P48" si="9">M6*2</f>
        <v>1320</v>
      </c>
      <c r="Q6" s="35" t="s">
        <v>2</v>
      </c>
      <c r="R6" s="22"/>
      <c r="S6" s="11">
        <f>R4/1000*0.04*105000</f>
        <v>840</v>
      </c>
      <c r="T6" s="12">
        <f t="shared" ref="T6:T47" si="10">S6*1.2</f>
        <v>1008</v>
      </c>
      <c r="U6" s="12">
        <f t="shared" ref="U6:U48" si="11">S6*1.5</f>
        <v>1260</v>
      </c>
      <c r="V6" s="13">
        <f t="shared" ref="V6:V48" si="12">S6*2</f>
        <v>1680</v>
      </c>
      <c r="W6" s="35" t="s">
        <v>2</v>
      </c>
      <c r="X6" s="22"/>
      <c r="Y6" s="11">
        <f>X4/1000*0.05*110000</f>
        <v>1100.0000000000002</v>
      </c>
      <c r="Z6" s="12">
        <f t="shared" ref="Z6:Z47" si="13">Y6*1.2</f>
        <v>1320.0000000000002</v>
      </c>
      <c r="AA6" s="12">
        <f t="shared" ref="AA6:AA48" si="14">Y6*1.5</f>
        <v>1650.0000000000005</v>
      </c>
      <c r="AB6" s="13">
        <f t="shared" ref="AB6:AB48" si="15">Y6*2</f>
        <v>2200.0000000000005</v>
      </c>
    </row>
    <row r="7" spans="1:28" ht="15" x14ac:dyDescent="0.25">
      <c r="A7" s="35" t="s">
        <v>3</v>
      </c>
      <c r="B7" s="4"/>
      <c r="C7" s="11">
        <f t="shared" si="0"/>
        <v>360</v>
      </c>
      <c r="D7" s="12">
        <f>B4/1000*0.02*100000</f>
        <v>400</v>
      </c>
      <c r="E7" s="12">
        <f t="shared" si="1"/>
        <v>440.00000000000006</v>
      </c>
      <c r="F7" s="12">
        <f t="shared" si="2"/>
        <v>480</v>
      </c>
      <c r="G7" s="12">
        <f t="shared" si="3"/>
        <v>520</v>
      </c>
      <c r="H7" s="12">
        <f t="shared" si="4"/>
        <v>560</v>
      </c>
      <c r="I7" s="12">
        <f t="shared" si="5"/>
        <v>600</v>
      </c>
      <c r="J7" s="13">
        <f t="shared" si="6"/>
        <v>680</v>
      </c>
      <c r="K7" s="35" t="s">
        <v>3</v>
      </c>
      <c r="L7" s="22"/>
      <c r="M7" s="11">
        <f>L4/1000*0.03*100000</f>
        <v>600</v>
      </c>
      <c r="N7" s="12">
        <f t="shared" si="7"/>
        <v>720</v>
      </c>
      <c r="O7" s="12">
        <f t="shared" si="8"/>
        <v>900</v>
      </c>
      <c r="P7" s="13">
        <f t="shared" si="9"/>
        <v>1200</v>
      </c>
      <c r="Q7" s="35" t="s">
        <v>3</v>
      </c>
      <c r="R7" s="22"/>
      <c r="S7" s="11">
        <f>R4/1000*0.04*95000</f>
        <v>760</v>
      </c>
      <c r="T7" s="12">
        <f>S7*1.2</f>
        <v>912</v>
      </c>
      <c r="U7" s="12">
        <f>S7*1.5</f>
        <v>1140</v>
      </c>
      <c r="V7" s="13">
        <f>S7*2</f>
        <v>1520</v>
      </c>
      <c r="W7" s="35" t="s">
        <v>3</v>
      </c>
      <c r="X7" s="22"/>
      <c r="Y7" s="11">
        <f>X4/1000*0.05*100000</f>
        <v>1000.0000000000002</v>
      </c>
      <c r="Z7" s="12">
        <f>Y7*1.2</f>
        <v>1200.0000000000002</v>
      </c>
      <c r="AA7" s="12">
        <f>Y7*1.5</f>
        <v>1500.0000000000005</v>
      </c>
      <c r="AB7" s="13">
        <f>Y7*2</f>
        <v>2000.0000000000005</v>
      </c>
    </row>
    <row r="8" spans="1:28" ht="15.75" thickBot="1" x14ac:dyDescent="0.3">
      <c r="A8" s="36" t="s">
        <v>4</v>
      </c>
      <c r="B8" s="4"/>
      <c r="C8" s="14">
        <f>D8*0.9</f>
        <v>252</v>
      </c>
      <c r="D8" s="15">
        <f>B4/1000*0.02*70000</f>
        <v>280</v>
      </c>
      <c r="E8" s="15">
        <f t="shared" si="1"/>
        <v>308</v>
      </c>
      <c r="F8" s="15">
        <f t="shared" si="2"/>
        <v>336</v>
      </c>
      <c r="G8" s="15">
        <f t="shared" si="3"/>
        <v>364</v>
      </c>
      <c r="H8" s="15">
        <f t="shared" si="4"/>
        <v>392</v>
      </c>
      <c r="I8" s="15">
        <f t="shared" si="5"/>
        <v>420</v>
      </c>
      <c r="J8" s="16">
        <f t="shared" si="6"/>
        <v>476</v>
      </c>
      <c r="K8" s="36" t="s">
        <v>4</v>
      </c>
      <c r="L8" s="22"/>
      <c r="M8" s="14">
        <f>L4/1000*0.03*70000</f>
        <v>420</v>
      </c>
      <c r="N8" s="15">
        <f t="shared" si="7"/>
        <v>504</v>
      </c>
      <c r="O8" s="15">
        <f t="shared" si="8"/>
        <v>630</v>
      </c>
      <c r="P8" s="16">
        <f t="shared" si="9"/>
        <v>840</v>
      </c>
      <c r="Q8" s="36" t="s">
        <v>4</v>
      </c>
      <c r="R8" s="22"/>
      <c r="S8" s="14">
        <f>R4/1000*0.04*65000</f>
        <v>520</v>
      </c>
      <c r="T8" s="15">
        <f t="shared" si="10"/>
        <v>624</v>
      </c>
      <c r="U8" s="15">
        <f t="shared" si="11"/>
        <v>780</v>
      </c>
      <c r="V8" s="16">
        <f t="shared" si="12"/>
        <v>1040</v>
      </c>
      <c r="W8" s="36" t="s">
        <v>4</v>
      </c>
      <c r="X8" s="22"/>
      <c r="Y8" s="14">
        <f>X4/1000*0.05*70000</f>
        <v>700.00000000000011</v>
      </c>
      <c r="Z8" s="15">
        <f t="shared" si="13"/>
        <v>840.00000000000011</v>
      </c>
      <c r="AA8" s="15">
        <f t="shared" ref="AA8:AA48" si="16">Y8*1.5</f>
        <v>1050.0000000000002</v>
      </c>
      <c r="AB8" s="16">
        <f t="shared" ref="AB8:AB48" si="17">Y8*2</f>
        <v>1400.0000000000002</v>
      </c>
    </row>
    <row r="9" spans="1:28" ht="15.75" thickTop="1" x14ac:dyDescent="0.25">
      <c r="A9" s="34" t="s">
        <v>0</v>
      </c>
      <c r="B9" s="5">
        <v>250</v>
      </c>
      <c r="C9" s="8">
        <f>D9*0.9</f>
        <v>652.5</v>
      </c>
      <c r="D9" s="9">
        <f>B9/1000*0.02*145000</f>
        <v>725</v>
      </c>
      <c r="E9" s="9">
        <f t="shared" si="1"/>
        <v>797.50000000000011</v>
      </c>
      <c r="F9" s="9">
        <f t="shared" si="2"/>
        <v>870</v>
      </c>
      <c r="G9" s="9">
        <f t="shared" si="3"/>
        <v>942.5</v>
      </c>
      <c r="H9" s="9">
        <f t="shared" si="4"/>
        <v>1014.9999999999999</v>
      </c>
      <c r="I9" s="9">
        <f t="shared" si="5"/>
        <v>1087.5</v>
      </c>
      <c r="J9" s="10">
        <f t="shared" si="6"/>
        <v>1232.5</v>
      </c>
      <c r="K9" s="34" t="s">
        <v>0</v>
      </c>
      <c r="L9" s="23">
        <v>300</v>
      </c>
      <c r="M9" s="27">
        <f>L9/1000*0.03*145000</f>
        <v>1305</v>
      </c>
      <c r="N9" s="28">
        <f t="shared" si="7"/>
        <v>1566</v>
      </c>
      <c r="O9" s="28">
        <f t="shared" si="8"/>
        <v>1957.5</v>
      </c>
      <c r="P9" s="29">
        <f t="shared" si="9"/>
        <v>2610</v>
      </c>
      <c r="Q9" s="34" t="s">
        <v>0</v>
      </c>
      <c r="R9" s="23">
        <v>300</v>
      </c>
      <c r="S9" s="8">
        <f>R9/1000*0.04*140000</f>
        <v>1680</v>
      </c>
      <c r="T9" s="28">
        <f t="shared" si="10"/>
        <v>2016</v>
      </c>
      <c r="U9" s="28">
        <f t="shared" si="11"/>
        <v>2520</v>
      </c>
      <c r="V9" s="29">
        <f t="shared" si="12"/>
        <v>3360</v>
      </c>
      <c r="W9" s="34" t="s">
        <v>0</v>
      </c>
      <c r="X9" s="23">
        <v>300</v>
      </c>
      <c r="Y9" s="8">
        <f>X9/1000*0.05*145000</f>
        <v>2175</v>
      </c>
      <c r="Z9" s="28">
        <f t="shared" si="13"/>
        <v>2610</v>
      </c>
      <c r="AA9" s="28">
        <f t="shared" si="16"/>
        <v>3262.5</v>
      </c>
      <c r="AB9" s="29">
        <f t="shared" si="17"/>
        <v>4350</v>
      </c>
    </row>
    <row r="10" spans="1:28" ht="15" x14ac:dyDescent="0.25">
      <c r="A10" s="35" t="s">
        <v>1</v>
      </c>
      <c r="B10" s="4"/>
      <c r="C10" s="11">
        <f>D10*0.9</f>
        <v>607.5</v>
      </c>
      <c r="D10" s="12">
        <f>B9/1000*0.02*135000</f>
        <v>675</v>
      </c>
      <c r="E10" s="12">
        <f t="shared" si="1"/>
        <v>742.50000000000011</v>
      </c>
      <c r="F10" s="12">
        <f t="shared" si="2"/>
        <v>810</v>
      </c>
      <c r="G10" s="12">
        <f t="shared" si="3"/>
        <v>877.5</v>
      </c>
      <c r="H10" s="12">
        <f t="shared" si="4"/>
        <v>944.99999999999989</v>
      </c>
      <c r="I10" s="12">
        <f t="shared" si="5"/>
        <v>1012.5</v>
      </c>
      <c r="J10" s="13">
        <f t="shared" si="6"/>
        <v>1147.5</v>
      </c>
      <c r="K10" s="35" t="s">
        <v>1</v>
      </c>
      <c r="L10" s="22"/>
      <c r="M10" s="11">
        <f>L9/1000*0.03*135000</f>
        <v>1215</v>
      </c>
      <c r="N10" s="12">
        <f t="shared" si="7"/>
        <v>1458</v>
      </c>
      <c r="O10" s="12">
        <f t="shared" si="8"/>
        <v>1822.5</v>
      </c>
      <c r="P10" s="13">
        <f t="shared" si="9"/>
        <v>2430</v>
      </c>
      <c r="Q10" s="35" t="s">
        <v>1</v>
      </c>
      <c r="R10" s="22"/>
      <c r="S10" s="11">
        <f>R9/1000*0.04*130000</f>
        <v>1560</v>
      </c>
      <c r="T10" s="12">
        <f t="shared" si="10"/>
        <v>1872</v>
      </c>
      <c r="U10" s="12">
        <f t="shared" si="11"/>
        <v>2340</v>
      </c>
      <c r="V10" s="13">
        <f t="shared" si="12"/>
        <v>3120</v>
      </c>
      <c r="W10" s="35" t="s">
        <v>1</v>
      </c>
      <c r="X10" s="22"/>
      <c r="Y10" s="11">
        <f>X9/1000*0.05*135000</f>
        <v>2025</v>
      </c>
      <c r="Z10" s="12">
        <f t="shared" si="13"/>
        <v>2430</v>
      </c>
      <c r="AA10" s="12">
        <f t="shared" si="16"/>
        <v>3037.5</v>
      </c>
      <c r="AB10" s="13">
        <f t="shared" si="17"/>
        <v>4050</v>
      </c>
    </row>
    <row r="11" spans="1:28" ht="15" x14ac:dyDescent="0.25">
      <c r="A11" s="35" t="s">
        <v>2</v>
      </c>
      <c r="B11" s="4"/>
      <c r="C11" s="11">
        <f t="shared" ref="C11:C12" si="18">D11*0.9</f>
        <v>495</v>
      </c>
      <c r="D11" s="12">
        <f>B9/1000*0.02*110000</f>
        <v>550</v>
      </c>
      <c r="E11" s="12">
        <f t="shared" si="1"/>
        <v>605</v>
      </c>
      <c r="F11" s="12">
        <f t="shared" si="2"/>
        <v>660</v>
      </c>
      <c r="G11" s="12">
        <f t="shared" si="3"/>
        <v>715</v>
      </c>
      <c r="H11" s="12">
        <f t="shared" si="4"/>
        <v>770</v>
      </c>
      <c r="I11" s="12">
        <f t="shared" si="5"/>
        <v>825</v>
      </c>
      <c r="J11" s="13">
        <f t="shared" si="6"/>
        <v>935</v>
      </c>
      <c r="K11" s="35" t="s">
        <v>2</v>
      </c>
      <c r="L11" s="22"/>
      <c r="M11" s="11">
        <f>L9/1000*0.03*110000</f>
        <v>989.99999999999989</v>
      </c>
      <c r="N11" s="12">
        <f t="shared" si="7"/>
        <v>1187.9999999999998</v>
      </c>
      <c r="O11" s="12">
        <f t="shared" si="8"/>
        <v>1484.9999999999998</v>
      </c>
      <c r="P11" s="13">
        <f t="shared" si="9"/>
        <v>1979.9999999999998</v>
      </c>
      <c r="Q11" s="35" t="s">
        <v>2</v>
      </c>
      <c r="R11" s="22"/>
      <c r="S11" s="11">
        <f>R9/1000*0.04*105000</f>
        <v>1260</v>
      </c>
      <c r="T11" s="12">
        <f t="shared" si="10"/>
        <v>1512</v>
      </c>
      <c r="U11" s="12">
        <f t="shared" si="11"/>
        <v>1890</v>
      </c>
      <c r="V11" s="13">
        <f t="shared" si="12"/>
        <v>2520</v>
      </c>
      <c r="W11" s="35" t="s">
        <v>2</v>
      </c>
      <c r="X11" s="22"/>
      <c r="Y11" s="11">
        <f>X9/1000*0.05*110000</f>
        <v>1650</v>
      </c>
      <c r="Z11" s="12">
        <f t="shared" si="13"/>
        <v>1980</v>
      </c>
      <c r="AA11" s="12">
        <f t="shared" si="16"/>
        <v>2475</v>
      </c>
      <c r="AB11" s="13">
        <f t="shared" si="17"/>
        <v>3300</v>
      </c>
    </row>
    <row r="12" spans="1:28" ht="15" x14ac:dyDescent="0.25">
      <c r="A12" s="35" t="s">
        <v>3</v>
      </c>
      <c r="B12" s="4"/>
      <c r="C12" s="11">
        <f t="shared" si="18"/>
        <v>450</v>
      </c>
      <c r="D12" s="12">
        <f>B9/1000*0.02*100000</f>
        <v>500</v>
      </c>
      <c r="E12" s="12">
        <f t="shared" si="1"/>
        <v>550</v>
      </c>
      <c r="F12" s="12">
        <f t="shared" si="2"/>
        <v>600</v>
      </c>
      <c r="G12" s="12">
        <f t="shared" si="3"/>
        <v>650</v>
      </c>
      <c r="H12" s="12">
        <f t="shared" si="4"/>
        <v>700</v>
      </c>
      <c r="I12" s="12">
        <f t="shared" si="5"/>
        <v>750</v>
      </c>
      <c r="J12" s="13">
        <f t="shared" si="6"/>
        <v>850</v>
      </c>
      <c r="K12" s="35" t="s">
        <v>3</v>
      </c>
      <c r="L12" s="22"/>
      <c r="M12" s="11">
        <f>L9/1000*0.03*100000</f>
        <v>899.99999999999989</v>
      </c>
      <c r="N12" s="12">
        <f t="shared" si="7"/>
        <v>1079.9999999999998</v>
      </c>
      <c r="O12" s="12">
        <f t="shared" si="8"/>
        <v>1349.9999999999998</v>
      </c>
      <c r="P12" s="13">
        <f t="shared" si="9"/>
        <v>1799.9999999999998</v>
      </c>
      <c r="Q12" s="35" t="s">
        <v>3</v>
      </c>
      <c r="R12" s="22"/>
      <c r="S12" s="11">
        <f>R9/1000*0.04*95000</f>
        <v>1140</v>
      </c>
      <c r="T12" s="12">
        <f t="shared" si="10"/>
        <v>1368</v>
      </c>
      <c r="U12" s="12">
        <f>S12*1.5</f>
        <v>1710</v>
      </c>
      <c r="V12" s="13">
        <f t="shared" si="12"/>
        <v>2280</v>
      </c>
      <c r="W12" s="35" t="s">
        <v>3</v>
      </c>
      <c r="X12" s="22"/>
      <c r="Y12" s="11">
        <f>X9/1000*0.05*100000</f>
        <v>1500</v>
      </c>
      <c r="Z12" s="12">
        <f t="shared" si="13"/>
        <v>1800</v>
      </c>
      <c r="AA12" s="12">
        <f>Y12*1.5</f>
        <v>2250</v>
      </c>
      <c r="AB12" s="13">
        <f t="shared" si="17"/>
        <v>3000</v>
      </c>
    </row>
    <row r="13" spans="1:28" ht="15.75" thickBot="1" x14ac:dyDescent="0.3">
      <c r="A13" s="36" t="s">
        <v>4</v>
      </c>
      <c r="B13" s="4"/>
      <c r="C13" s="14">
        <f>D13*0.9</f>
        <v>315</v>
      </c>
      <c r="D13" s="15">
        <f>B9/1000*0.02*70000</f>
        <v>350</v>
      </c>
      <c r="E13" s="15">
        <f t="shared" si="1"/>
        <v>385.00000000000006</v>
      </c>
      <c r="F13" s="15">
        <f t="shared" si="2"/>
        <v>420</v>
      </c>
      <c r="G13" s="15">
        <f t="shared" si="3"/>
        <v>455</v>
      </c>
      <c r="H13" s="15">
        <f t="shared" si="4"/>
        <v>489.99999999999994</v>
      </c>
      <c r="I13" s="15">
        <f t="shared" si="5"/>
        <v>525</v>
      </c>
      <c r="J13" s="16">
        <f t="shared" si="6"/>
        <v>595</v>
      </c>
      <c r="K13" s="36" t="s">
        <v>4</v>
      </c>
      <c r="L13" s="22"/>
      <c r="M13" s="30">
        <f>L9/1000*0.03*70000</f>
        <v>630</v>
      </c>
      <c r="N13" s="31">
        <f t="shared" si="7"/>
        <v>756</v>
      </c>
      <c r="O13" s="31">
        <f t="shared" si="8"/>
        <v>945</v>
      </c>
      <c r="P13" s="32">
        <f t="shared" si="9"/>
        <v>1260</v>
      </c>
      <c r="Q13" s="36" t="s">
        <v>4</v>
      </c>
      <c r="R13" s="22"/>
      <c r="S13" s="14">
        <f>R9/1000*0.04*65000</f>
        <v>780</v>
      </c>
      <c r="T13" s="31">
        <f t="shared" si="10"/>
        <v>936</v>
      </c>
      <c r="U13" s="31">
        <f t="shared" si="11"/>
        <v>1170</v>
      </c>
      <c r="V13" s="32">
        <f t="shared" si="12"/>
        <v>1560</v>
      </c>
      <c r="W13" s="36" t="s">
        <v>4</v>
      </c>
      <c r="X13" s="22"/>
      <c r="Y13" s="14">
        <f>X9/1000*0.05*70000</f>
        <v>1050</v>
      </c>
      <c r="Z13" s="31">
        <f t="shared" si="13"/>
        <v>1260</v>
      </c>
      <c r="AA13" s="31">
        <f t="shared" ref="AA13:AA48" si="19">Y13*1.5</f>
        <v>1575</v>
      </c>
      <c r="AB13" s="32">
        <f t="shared" si="17"/>
        <v>2100</v>
      </c>
    </row>
    <row r="14" spans="1:28" ht="15.75" thickTop="1" x14ac:dyDescent="0.25">
      <c r="A14" s="34" t="s">
        <v>0</v>
      </c>
      <c r="B14" s="5">
        <v>300</v>
      </c>
      <c r="C14" s="8">
        <f t="shared" ref="C14:C38" si="20">D14*0.9</f>
        <v>783</v>
      </c>
      <c r="D14" s="9">
        <f>B14/1000*0.02*145000</f>
        <v>870</v>
      </c>
      <c r="E14" s="9">
        <f t="shared" si="1"/>
        <v>957.00000000000011</v>
      </c>
      <c r="F14" s="9">
        <f t="shared" si="2"/>
        <v>1044</v>
      </c>
      <c r="G14" s="9">
        <f t="shared" si="3"/>
        <v>1131</v>
      </c>
      <c r="H14" s="9">
        <f t="shared" si="4"/>
        <v>1218</v>
      </c>
      <c r="I14" s="9">
        <f t="shared" si="5"/>
        <v>1305</v>
      </c>
      <c r="J14" s="10">
        <f t="shared" si="6"/>
        <v>1479</v>
      </c>
      <c r="K14" s="34" t="s">
        <v>0</v>
      </c>
      <c r="L14" s="23">
        <v>400</v>
      </c>
      <c r="M14" s="8">
        <f t="shared" ref="M14" si="21">L14/1000*0.03*145000</f>
        <v>1740</v>
      </c>
      <c r="N14" s="9">
        <f t="shared" si="7"/>
        <v>2088</v>
      </c>
      <c r="O14" s="9">
        <f t="shared" si="8"/>
        <v>2610</v>
      </c>
      <c r="P14" s="10">
        <f t="shared" si="9"/>
        <v>3480</v>
      </c>
      <c r="Q14" s="34" t="s">
        <v>0</v>
      </c>
      <c r="R14" s="23">
        <v>400</v>
      </c>
      <c r="S14" s="8">
        <f t="shared" ref="S14" si="22">R14/1000*0.04*140000</f>
        <v>2240</v>
      </c>
      <c r="T14" s="9">
        <f t="shared" si="10"/>
        <v>2688</v>
      </c>
      <c r="U14" s="9">
        <f t="shared" si="11"/>
        <v>3360</v>
      </c>
      <c r="V14" s="10">
        <f t="shared" si="12"/>
        <v>4480</v>
      </c>
      <c r="W14" s="34" t="s">
        <v>0</v>
      </c>
      <c r="X14" s="23">
        <v>400</v>
      </c>
      <c r="Y14" s="8">
        <f t="shared" ref="Y14" si="23">X14/1000*0.05*145000</f>
        <v>2900.0000000000005</v>
      </c>
      <c r="Z14" s="9">
        <f t="shared" si="13"/>
        <v>3480.0000000000005</v>
      </c>
      <c r="AA14" s="9">
        <f t="shared" si="19"/>
        <v>4350.0000000000009</v>
      </c>
      <c r="AB14" s="10">
        <f t="shared" si="17"/>
        <v>5800.0000000000009</v>
      </c>
    </row>
    <row r="15" spans="1:28" ht="15" x14ac:dyDescent="0.25">
      <c r="A15" s="35" t="s">
        <v>1</v>
      </c>
      <c r="B15" s="4"/>
      <c r="C15" s="11">
        <f t="shared" si="20"/>
        <v>729</v>
      </c>
      <c r="D15" s="12">
        <f>B14/1000*0.02*135000</f>
        <v>810</v>
      </c>
      <c r="E15" s="12">
        <f t="shared" si="1"/>
        <v>891.00000000000011</v>
      </c>
      <c r="F15" s="12">
        <f t="shared" si="2"/>
        <v>972</v>
      </c>
      <c r="G15" s="12">
        <f t="shared" si="3"/>
        <v>1053</v>
      </c>
      <c r="H15" s="12">
        <f t="shared" si="4"/>
        <v>1134</v>
      </c>
      <c r="I15" s="12">
        <f t="shared" si="5"/>
        <v>1215</v>
      </c>
      <c r="J15" s="13">
        <f t="shared" si="6"/>
        <v>1377</v>
      </c>
      <c r="K15" s="35" t="s">
        <v>1</v>
      </c>
      <c r="L15" s="22"/>
      <c r="M15" s="11">
        <f t="shared" ref="M15" si="24">L14/1000*0.03*135000</f>
        <v>1620</v>
      </c>
      <c r="N15" s="12">
        <f t="shared" si="7"/>
        <v>1944</v>
      </c>
      <c r="O15" s="12">
        <f t="shared" si="8"/>
        <v>2430</v>
      </c>
      <c r="P15" s="13">
        <f t="shared" si="9"/>
        <v>3240</v>
      </c>
      <c r="Q15" s="35" t="s">
        <v>1</v>
      </c>
      <c r="R15" s="22"/>
      <c r="S15" s="11">
        <f t="shared" ref="S15:S48" si="25">R14/1000*0.04*130000</f>
        <v>2080</v>
      </c>
      <c r="T15" s="12">
        <f t="shared" si="10"/>
        <v>2496</v>
      </c>
      <c r="U15" s="12">
        <f t="shared" si="11"/>
        <v>3120</v>
      </c>
      <c r="V15" s="13">
        <f t="shared" si="12"/>
        <v>4160</v>
      </c>
      <c r="W15" s="35" t="s">
        <v>1</v>
      </c>
      <c r="X15" s="22"/>
      <c r="Y15" s="11">
        <f t="shared" ref="Y15:Y48" si="26">X14/1000*0.05*135000</f>
        <v>2700.0000000000005</v>
      </c>
      <c r="Z15" s="12">
        <f t="shared" si="13"/>
        <v>3240.0000000000005</v>
      </c>
      <c r="AA15" s="12">
        <f t="shared" si="19"/>
        <v>4050.0000000000009</v>
      </c>
      <c r="AB15" s="13">
        <f t="shared" si="17"/>
        <v>5400.0000000000009</v>
      </c>
    </row>
    <row r="16" spans="1:28" ht="15" x14ac:dyDescent="0.25">
      <c r="A16" s="35" t="s">
        <v>2</v>
      </c>
      <c r="B16" s="4"/>
      <c r="C16" s="11">
        <f t="shared" si="20"/>
        <v>594</v>
      </c>
      <c r="D16" s="12">
        <f>B14/1000*0.02*110000</f>
        <v>660</v>
      </c>
      <c r="E16" s="12">
        <f t="shared" si="1"/>
        <v>726.00000000000011</v>
      </c>
      <c r="F16" s="12">
        <f t="shared" si="2"/>
        <v>792</v>
      </c>
      <c r="G16" s="12">
        <f t="shared" si="3"/>
        <v>858</v>
      </c>
      <c r="H16" s="12">
        <f t="shared" si="4"/>
        <v>923.99999999999989</v>
      </c>
      <c r="I16" s="12">
        <f t="shared" si="5"/>
        <v>990</v>
      </c>
      <c r="J16" s="13">
        <f t="shared" si="6"/>
        <v>1122</v>
      </c>
      <c r="K16" s="35" t="s">
        <v>2</v>
      </c>
      <c r="L16" s="22"/>
      <c r="M16" s="11">
        <f t="shared" ref="M16" si="27">L14/1000*0.03*110000</f>
        <v>1320</v>
      </c>
      <c r="N16" s="12">
        <f t="shared" si="7"/>
        <v>1584</v>
      </c>
      <c r="O16" s="12">
        <f t="shared" si="8"/>
        <v>1980</v>
      </c>
      <c r="P16" s="13">
        <f t="shared" si="9"/>
        <v>2640</v>
      </c>
      <c r="Q16" s="35" t="s">
        <v>2</v>
      </c>
      <c r="R16" s="22"/>
      <c r="S16" s="11">
        <f t="shared" ref="S16" si="28">R14/1000*0.04*105000</f>
        <v>1680</v>
      </c>
      <c r="T16" s="12">
        <f t="shared" si="10"/>
        <v>2016</v>
      </c>
      <c r="U16" s="12">
        <f t="shared" si="11"/>
        <v>2520</v>
      </c>
      <c r="V16" s="13">
        <f t="shared" si="12"/>
        <v>3360</v>
      </c>
      <c r="W16" s="35" t="s">
        <v>2</v>
      </c>
      <c r="X16" s="22"/>
      <c r="Y16" s="11">
        <f t="shared" ref="Y16" si="29">X14/1000*0.05*110000</f>
        <v>2200.0000000000005</v>
      </c>
      <c r="Z16" s="12">
        <f t="shared" si="13"/>
        <v>2640.0000000000005</v>
      </c>
      <c r="AA16" s="12">
        <f t="shared" si="19"/>
        <v>3300.0000000000009</v>
      </c>
      <c r="AB16" s="13">
        <f t="shared" si="17"/>
        <v>4400.0000000000009</v>
      </c>
    </row>
    <row r="17" spans="1:28" ht="15" x14ac:dyDescent="0.25">
      <c r="A17" s="35" t="s">
        <v>3</v>
      </c>
      <c r="B17" s="4"/>
      <c r="C17" s="11">
        <f t="shared" si="20"/>
        <v>540</v>
      </c>
      <c r="D17" s="12">
        <f>B14/1000*0.02*100000</f>
        <v>600</v>
      </c>
      <c r="E17" s="12">
        <f t="shared" si="1"/>
        <v>660</v>
      </c>
      <c r="F17" s="12">
        <f t="shared" si="2"/>
        <v>720</v>
      </c>
      <c r="G17" s="12">
        <f t="shared" si="3"/>
        <v>780</v>
      </c>
      <c r="H17" s="12">
        <f t="shared" si="4"/>
        <v>840</v>
      </c>
      <c r="I17" s="12">
        <f t="shared" si="5"/>
        <v>900</v>
      </c>
      <c r="J17" s="13">
        <f t="shared" si="6"/>
        <v>1020</v>
      </c>
      <c r="K17" s="35" t="s">
        <v>3</v>
      </c>
      <c r="L17" s="22"/>
      <c r="M17" s="11">
        <f t="shared" ref="M17" si="30">L14/1000*0.03*100000</f>
        <v>1200</v>
      </c>
      <c r="N17" s="12">
        <f t="shared" si="7"/>
        <v>1440</v>
      </c>
      <c r="O17" s="12">
        <f t="shared" si="8"/>
        <v>1800</v>
      </c>
      <c r="P17" s="13">
        <f t="shared" si="9"/>
        <v>2400</v>
      </c>
      <c r="Q17" s="35" t="s">
        <v>3</v>
      </c>
      <c r="R17" s="22"/>
      <c r="S17" s="11">
        <f t="shared" ref="S17" si="31">R14/1000*0.04*95000</f>
        <v>1520</v>
      </c>
      <c r="T17" s="12">
        <f t="shared" si="10"/>
        <v>1824</v>
      </c>
      <c r="U17" s="12">
        <f t="shared" si="11"/>
        <v>2280</v>
      </c>
      <c r="V17" s="13">
        <f t="shared" si="12"/>
        <v>3040</v>
      </c>
      <c r="W17" s="35" t="s">
        <v>3</v>
      </c>
      <c r="X17" s="22"/>
      <c r="Y17" s="11">
        <f t="shared" ref="Y17" si="32">X14/1000*0.05*100000</f>
        <v>2000.0000000000005</v>
      </c>
      <c r="Z17" s="12">
        <f t="shared" si="13"/>
        <v>2400.0000000000005</v>
      </c>
      <c r="AA17" s="12">
        <f t="shared" si="19"/>
        <v>3000.0000000000009</v>
      </c>
      <c r="AB17" s="13">
        <f t="shared" si="17"/>
        <v>4000.0000000000009</v>
      </c>
    </row>
    <row r="18" spans="1:28" ht="15.75" thickBot="1" x14ac:dyDescent="0.3">
      <c r="A18" s="36" t="s">
        <v>4</v>
      </c>
      <c r="B18" s="6"/>
      <c r="C18" s="14">
        <f t="shared" si="20"/>
        <v>378</v>
      </c>
      <c r="D18" s="15">
        <f>B14/1000*0.02*70000</f>
        <v>420</v>
      </c>
      <c r="E18" s="15">
        <f t="shared" si="1"/>
        <v>462.00000000000006</v>
      </c>
      <c r="F18" s="15">
        <f t="shared" si="2"/>
        <v>504</v>
      </c>
      <c r="G18" s="15">
        <f t="shared" si="3"/>
        <v>546</v>
      </c>
      <c r="H18" s="15">
        <f t="shared" si="4"/>
        <v>588</v>
      </c>
      <c r="I18" s="15">
        <f t="shared" si="5"/>
        <v>630</v>
      </c>
      <c r="J18" s="16">
        <f t="shared" si="6"/>
        <v>714</v>
      </c>
      <c r="K18" s="36" t="s">
        <v>4</v>
      </c>
      <c r="L18" s="24"/>
      <c r="M18" s="14">
        <f t="shared" ref="M18" si="33">L14/1000*0.03*70000</f>
        <v>840</v>
      </c>
      <c r="N18" s="15">
        <f t="shared" si="7"/>
        <v>1008</v>
      </c>
      <c r="O18" s="15">
        <f t="shared" si="8"/>
        <v>1260</v>
      </c>
      <c r="P18" s="16">
        <f t="shared" si="9"/>
        <v>1680</v>
      </c>
      <c r="Q18" s="36" t="s">
        <v>4</v>
      </c>
      <c r="R18" s="24"/>
      <c r="S18" s="14">
        <f t="shared" ref="S18" si="34">R14/1000*0.04*65000</f>
        <v>1040</v>
      </c>
      <c r="T18" s="15">
        <f t="shared" si="10"/>
        <v>1248</v>
      </c>
      <c r="U18" s="15">
        <f t="shared" si="11"/>
        <v>1560</v>
      </c>
      <c r="V18" s="16">
        <f t="shared" si="12"/>
        <v>2080</v>
      </c>
      <c r="W18" s="36" t="s">
        <v>4</v>
      </c>
      <c r="X18" s="24"/>
      <c r="Y18" s="14">
        <f t="shared" ref="Y18" si="35">X14/1000*0.05*70000</f>
        <v>1400.0000000000002</v>
      </c>
      <c r="Z18" s="15">
        <f t="shared" si="13"/>
        <v>1680.0000000000002</v>
      </c>
      <c r="AA18" s="15">
        <f t="shared" si="19"/>
        <v>2100.0000000000005</v>
      </c>
      <c r="AB18" s="16">
        <f t="shared" si="17"/>
        <v>2800.0000000000005</v>
      </c>
    </row>
    <row r="19" spans="1:28" ht="15.75" thickTop="1" x14ac:dyDescent="0.25">
      <c r="A19" s="34" t="s">
        <v>0</v>
      </c>
      <c r="B19" s="5">
        <v>400</v>
      </c>
      <c r="C19" s="8">
        <f t="shared" si="20"/>
        <v>1044</v>
      </c>
      <c r="D19" s="9">
        <f>B19/1000*0.02*145000</f>
        <v>1160</v>
      </c>
      <c r="E19" s="9">
        <f t="shared" si="1"/>
        <v>1276</v>
      </c>
      <c r="F19" s="9">
        <f t="shared" si="2"/>
        <v>1392</v>
      </c>
      <c r="G19" s="9">
        <f t="shared" si="3"/>
        <v>1508</v>
      </c>
      <c r="H19" s="9">
        <f t="shared" si="4"/>
        <v>1624</v>
      </c>
      <c r="I19" s="9">
        <f t="shared" si="5"/>
        <v>1740</v>
      </c>
      <c r="J19" s="10">
        <f t="shared" si="6"/>
        <v>1972</v>
      </c>
      <c r="K19" s="34" t="s">
        <v>0</v>
      </c>
      <c r="L19" s="23">
        <v>500</v>
      </c>
      <c r="M19" s="27">
        <f t="shared" ref="M19" si="36">L19/1000*0.03*145000</f>
        <v>2175</v>
      </c>
      <c r="N19" s="28">
        <f t="shared" si="7"/>
        <v>2610</v>
      </c>
      <c r="O19" s="28">
        <f t="shared" si="8"/>
        <v>3262.5</v>
      </c>
      <c r="P19" s="29">
        <f t="shared" si="9"/>
        <v>4350</v>
      </c>
      <c r="Q19" s="34" t="s">
        <v>0</v>
      </c>
      <c r="R19" s="23">
        <v>500</v>
      </c>
      <c r="S19" s="8">
        <f t="shared" ref="S19" si="37">R19/1000*0.04*140000</f>
        <v>2800</v>
      </c>
      <c r="T19" s="28">
        <f t="shared" si="10"/>
        <v>3360</v>
      </c>
      <c r="U19" s="28">
        <f t="shared" si="11"/>
        <v>4200</v>
      </c>
      <c r="V19" s="29">
        <f t="shared" si="12"/>
        <v>5600</v>
      </c>
      <c r="W19" s="34" t="s">
        <v>0</v>
      </c>
      <c r="X19" s="23">
        <v>500</v>
      </c>
      <c r="Y19" s="8">
        <f t="shared" ref="Y19" si="38">X19/1000*0.05*145000</f>
        <v>3625</v>
      </c>
      <c r="Z19" s="28">
        <f t="shared" si="13"/>
        <v>4350</v>
      </c>
      <c r="AA19" s="28">
        <f t="shared" si="19"/>
        <v>5437.5</v>
      </c>
      <c r="AB19" s="29">
        <f t="shared" si="17"/>
        <v>7250</v>
      </c>
    </row>
    <row r="20" spans="1:28" ht="15" x14ac:dyDescent="0.25">
      <c r="A20" s="35" t="s">
        <v>1</v>
      </c>
      <c r="B20" s="4"/>
      <c r="C20" s="11">
        <f t="shared" si="20"/>
        <v>972</v>
      </c>
      <c r="D20" s="12">
        <f>B19/1000*0.02*135000</f>
        <v>1080</v>
      </c>
      <c r="E20" s="12">
        <f t="shared" si="1"/>
        <v>1188</v>
      </c>
      <c r="F20" s="12">
        <f t="shared" si="2"/>
        <v>1296</v>
      </c>
      <c r="G20" s="12">
        <f t="shared" si="3"/>
        <v>1404</v>
      </c>
      <c r="H20" s="12">
        <f t="shared" si="4"/>
        <v>1512</v>
      </c>
      <c r="I20" s="12">
        <f t="shared" si="5"/>
        <v>1620</v>
      </c>
      <c r="J20" s="13">
        <f t="shared" si="6"/>
        <v>1836</v>
      </c>
      <c r="K20" s="35" t="s">
        <v>1</v>
      </c>
      <c r="L20" s="22"/>
      <c r="M20" s="11">
        <f t="shared" ref="M20" si="39">L19/1000*0.03*135000</f>
        <v>2025</v>
      </c>
      <c r="N20" s="12">
        <f t="shared" si="7"/>
        <v>2430</v>
      </c>
      <c r="O20" s="12">
        <f t="shared" si="8"/>
        <v>3037.5</v>
      </c>
      <c r="P20" s="13">
        <f t="shared" si="9"/>
        <v>4050</v>
      </c>
      <c r="Q20" s="35" t="s">
        <v>1</v>
      </c>
      <c r="R20" s="22"/>
      <c r="S20" s="11">
        <f t="shared" ref="S20:S48" si="40">R19/1000*0.04*130000</f>
        <v>2600</v>
      </c>
      <c r="T20" s="12">
        <f t="shared" si="10"/>
        <v>3120</v>
      </c>
      <c r="U20" s="12">
        <f t="shared" si="11"/>
        <v>3900</v>
      </c>
      <c r="V20" s="13">
        <f t="shared" si="12"/>
        <v>5200</v>
      </c>
      <c r="W20" s="35" t="s">
        <v>1</v>
      </c>
      <c r="X20" s="22"/>
      <c r="Y20" s="11">
        <f t="shared" ref="Y20:Y48" si="41">X19/1000*0.05*135000</f>
        <v>3375</v>
      </c>
      <c r="Z20" s="12">
        <f t="shared" si="13"/>
        <v>4050</v>
      </c>
      <c r="AA20" s="12">
        <f t="shared" si="19"/>
        <v>5062.5</v>
      </c>
      <c r="AB20" s="13">
        <f t="shared" si="17"/>
        <v>6750</v>
      </c>
    </row>
    <row r="21" spans="1:28" ht="15" x14ac:dyDescent="0.25">
      <c r="A21" s="35" t="s">
        <v>2</v>
      </c>
      <c r="B21" s="4"/>
      <c r="C21" s="11">
        <f t="shared" si="20"/>
        <v>792</v>
      </c>
      <c r="D21" s="12">
        <f>B19/1000*0.02*110000</f>
        <v>880</v>
      </c>
      <c r="E21" s="12">
        <f t="shared" si="1"/>
        <v>968.00000000000011</v>
      </c>
      <c r="F21" s="12">
        <f t="shared" si="2"/>
        <v>1056</v>
      </c>
      <c r="G21" s="12">
        <f t="shared" si="3"/>
        <v>1144</v>
      </c>
      <c r="H21" s="12">
        <f t="shared" si="4"/>
        <v>1232</v>
      </c>
      <c r="I21" s="12">
        <f t="shared" si="5"/>
        <v>1320</v>
      </c>
      <c r="J21" s="13">
        <f t="shared" si="6"/>
        <v>1496</v>
      </c>
      <c r="K21" s="35" t="s">
        <v>2</v>
      </c>
      <c r="L21" s="22"/>
      <c r="M21" s="11">
        <f t="shared" ref="M21" si="42">L19/1000*0.03*110000</f>
        <v>1650</v>
      </c>
      <c r="N21" s="12">
        <f t="shared" si="7"/>
        <v>1980</v>
      </c>
      <c r="O21" s="12">
        <f t="shared" si="8"/>
        <v>2475</v>
      </c>
      <c r="P21" s="13">
        <f t="shared" si="9"/>
        <v>3300</v>
      </c>
      <c r="Q21" s="35" t="s">
        <v>2</v>
      </c>
      <c r="R21" s="22"/>
      <c r="S21" s="11">
        <f t="shared" ref="S21" si="43">R19/1000*0.04*105000</f>
        <v>2100</v>
      </c>
      <c r="T21" s="12">
        <f t="shared" si="10"/>
        <v>2520</v>
      </c>
      <c r="U21" s="12">
        <f t="shared" si="11"/>
        <v>3150</v>
      </c>
      <c r="V21" s="13">
        <f t="shared" si="12"/>
        <v>4200</v>
      </c>
      <c r="W21" s="35" t="s">
        <v>2</v>
      </c>
      <c r="X21" s="22"/>
      <c r="Y21" s="11">
        <f t="shared" ref="Y21" si="44">X19/1000*0.05*110000</f>
        <v>2750</v>
      </c>
      <c r="Z21" s="12">
        <f t="shared" si="13"/>
        <v>3300</v>
      </c>
      <c r="AA21" s="12">
        <f t="shared" si="19"/>
        <v>4125</v>
      </c>
      <c r="AB21" s="13">
        <f t="shared" si="17"/>
        <v>5500</v>
      </c>
    </row>
    <row r="22" spans="1:28" ht="15" x14ac:dyDescent="0.25">
      <c r="A22" s="35" t="s">
        <v>3</v>
      </c>
      <c r="B22" s="4"/>
      <c r="C22" s="11">
        <f t="shared" si="20"/>
        <v>720</v>
      </c>
      <c r="D22" s="12">
        <f>B19/1000*0.02*100000</f>
        <v>800</v>
      </c>
      <c r="E22" s="12">
        <f t="shared" si="1"/>
        <v>880.00000000000011</v>
      </c>
      <c r="F22" s="12">
        <f t="shared" si="2"/>
        <v>960</v>
      </c>
      <c r="G22" s="12">
        <f t="shared" si="3"/>
        <v>1040</v>
      </c>
      <c r="H22" s="12">
        <f t="shared" si="4"/>
        <v>1120</v>
      </c>
      <c r="I22" s="12">
        <f t="shared" si="5"/>
        <v>1200</v>
      </c>
      <c r="J22" s="13">
        <f t="shared" si="6"/>
        <v>1360</v>
      </c>
      <c r="K22" s="35" t="s">
        <v>3</v>
      </c>
      <c r="L22" s="22"/>
      <c r="M22" s="11">
        <f t="shared" ref="M22" si="45">L19/1000*0.03*100000</f>
        <v>1500</v>
      </c>
      <c r="N22" s="12">
        <f t="shared" si="7"/>
        <v>1800</v>
      </c>
      <c r="O22" s="12">
        <f t="shared" si="8"/>
        <v>2250</v>
      </c>
      <c r="P22" s="13">
        <f t="shared" si="9"/>
        <v>3000</v>
      </c>
      <c r="Q22" s="35" t="s">
        <v>3</v>
      </c>
      <c r="R22" s="22"/>
      <c r="S22" s="11">
        <f t="shared" ref="S22" si="46">R19/1000*0.04*95000</f>
        <v>1900</v>
      </c>
      <c r="T22" s="12">
        <f t="shared" si="10"/>
        <v>2280</v>
      </c>
      <c r="U22" s="12">
        <f t="shared" si="11"/>
        <v>2850</v>
      </c>
      <c r="V22" s="13">
        <f t="shared" si="12"/>
        <v>3800</v>
      </c>
      <c r="W22" s="35" t="s">
        <v>3</v>
      </c>
      <c r="X22" s="22"/>
      <c r="Y22" s="11">
        <f t="shared" ref="Y22" si="47">X19/1000*0.05*100000</f>
        <v>2500</v>
      </c>
      <c r="Z22" s="12">
        <f t="shared" si="13"/>
        <v>3000</v>
      </c>
      <c r="AA22" s="12">
        <f t="shared" si="19"/>
        <v>3750</v>
      </c>
      <c r="AB22" s="13">
        <f t="shared" si="17"/>
        <v>5000</v>
      </c>
    </row>
    <row r="23" spans="1:28" ht="15.75" thickBot="1" x14ac:dyDescent="0.3">
      <c r="A23" s="36" t="s">
        <v>4</v>
      </c>
      <c r="B23" s="6"/>
      <c r="C23" s="14">
        <f t="shared" si="20"/>
        <v>504</v>
      </c>
      <c r="D23" s="15">
        <f>B19/1000*0.02*70000</f>
        <v>560</v>
      </c>
      <c r="E23" s="15">
        <f t="shared" si="1"/>
        <v>616</v>
      </c>
      <c r="F23" s="15">
        <f t="shared" si="2"/>
        <v>672</v>
      </c>
      <c r="G23" s="15">
        <f t="shared" si="3"/>
        <v>728</v>
      </c>
      <c r="H23" s="15">
        <f t="shared" si="4"/>
        <v>784</v>
      </c>
      <c r="I23" s="15">
        <f t="shared" si="5"/>
        <v>840</v>
      </c>
      <c r="J23" s="16">
        <f t="shared" si="6"/>
        <v>952</v>
      </c>
      <c r="K23" s="36" t="s">
        <v>4</v>
      </c>
      <c r="L23" s="24"/>
      <c r="M23" s="30">
        <f t="shared" ref="M23" si="48">L19/1000*0.03*70000</f>
        <v>1050</v>
      </c>
      <c r="N23" s="31">
        <f t="shared" si="7"/>
        <v>1260</v>
      </c>
      <c r="O23" s="31">
        <f t="shared" si="8"/>
        <v>1575</v>
      </c>
      <c r="P23" s="32">
        <f t="shared" si="9"/>
        <v>2100</v>
      </c>
      <c r="Q23" s="36" t="s">
        <v>4</v>
      </c>
      <c r="R23" s="24"/>
      <c r="S23" s="14">
        <f t="shared" ref="S23" si="49">R19/1000*0.04*65000</f>
        <v>1300</v>
      </c>
      <c r="T23" s="31">
        <f t="shared" si="10"/>
        <v>1560</v>
      </c>
      <c r="U23" s="31">
        <f t="shared" si="11"/>
        <v>1950</v>
      </c>
      <c r="V23" s="32">
        <f t="shared" si="12"/>
        <v>2600</v>
      </c>
      <c r="W23" s="36" t="s">
        <v>4</v>
      </c>
      <c r="X23" s="24"/>
      <c r="Y23" s="14">
        <f t="shared" ref="Y23" si="50">X19/1000*0.05*70000</f>
        <v>1750</v>
      </c>
      <c r="Z23" s="31">
        <f t="shared" si="13"/>
        <v>2100</v>
      </c>
      <c r="AA23" s="31">
        <f t="shared" si="19"/>
        <v>2625</v>
      </c>
      <c r="AB23" s="32">
        <f t="shared" si="17"/>
        <v>3500</v>
      </c>
    </row>
    <row r="24" spans="1:28" ht="15" x14ac:dyDescent="0.25">
      <c r="A24" s="34" t="s">
        <v>0</v>
      </c>
      <c r="B24" s="4">
        <v>500</v>
      </c>
      <c r="C24" s="8">
        <f t="shared" si="20"/>
        <v>1305</v>
      </c>
      <c r="D24" s="9">
        <f>B24/1000*0.02*145000</f>
        <v>1450</v>
      </c>
      <c r="E24" s="9">
        <f t="shared" si="1"/>
        <v>1595.0000000000002</v>
      </c>
      <c r="F24" s="9">
        <f t="shared" si="2"/>
        <v>1740</v>
      </c>
      <c r="G24" s="9">
        <f t="shared" si="3"/>
        <v>1885</v>
      </c>
      <c r="H24" s="9">
        <f t="shared" si="4"/>
        <v>2029.9999999999998</v>
      </c>
      <c r="I24" s="9">
        <f t="shared" si="5"/>
        <v>2175</v>
      </c>
      <c r="J24" s="10">
        <f t="shared" si="6"/>
        <v>2465</v>
      </c>
      <c r="K24" s="34" t="s">
        <v>0</v>
      </c>
      <c r="L24" s="22">
        <v>600</v>
      </c>
      <c r="M24" s="8">
        <f t="shared" ref="M24" si="51">L24/1000*0.03*145000</f>
        <v>2610</v>
      </c>
      <c r="N24" s="9">
        <f t="shared" si="7"/>
        <v>3132</v>
      </c>
      <c r="O24" s="9">
        <f t="shared" si="8"/>
        <v>3915</v>
      </c>
      <c r="P24" s="10">
        <f t="shared" si="9"/>
        <v>5220</v>
      </c>
      <c r="Q24" s="34" t="s">
        <v>0</v>
      </c>
      <c r="R24" s="22">
        <v>600</v>
      </c>
      <c r="S24" s="8">
        <f t="shared" ref="S24" si="52">R24/1000*0.04*140000</f>
        <v>3360</v>
      </c>
      <c r="T24" s="9">
        <f t="shared" si="10"/>
        <v>4032</v>
      </c>
      <c r="U24" s="9">
        <f t="shared" si="11"/>
        <v>5040</v>
      </c>
      <c r="V24" s="10">
        <f t="shared" si="12"/>
        <v>6720</v>
      </c>
      <c r="W24" s="34" t="s">
        <v>0</v>
      </c>
      <c r="X24" s="22">
        <v>600</v>
      </c>
      <c r="Y24" s="8">
        <f t="shared" ref="Y24" si="53">X24/1000*0.05*145000</f>
        <v>4350</v>
      </c>
      <c r="Z24" s="9">
        <f t="shared" si="13"/>
        <v>5220</v>
      </c>
      <c r="AA24" s="9">
        <f t="shared" si="19"/>
        <v>6525</v>
      </c>
      <c r="AB24" s="10">
        <f t="shared" si="17"/>
        <v>8700</v>
      </c>
    </row>
    <row r="25" spans="1:28" ht="15" x14ac:dyDescent="0.25">
      <c r="A25" s="35" t="s">
        <v>1</v>
      </c>
      <c r="B25" s="4"/>
      <c r="C25" s="11">
        <f t="shared" si="20"/>
        <v>1215</v>
      </c>
      <c r="D25" s="12">
        <f>B24/1000*0.02*135000</f>
        <v>1350</v>
      </c>
      <c r="E25" s="12">
        <f t="shared" si="1"/>
        <v>1485.0000000000002</v>
      </c>
      <c r="F25" s="12">
        <f t="shared" si="2"/>
        <v>1620</v>
      </c>
      <c r="G25" s="12">
        <f t="shared" si="3"/>
        <v>1755</v>
      </c>
      <c r="H25" s="12">
        <f t="shared" si="4"/>
        <v>1889.9999999999998</v>
      </c>
      <c r="I25" s="12">
        <f t="shared" si="5"/>
        <v>2025</v>
      </c>
      <c r="J25" s="13">
        <f t="shared" si="6"/>
        <v>2295</v>
      </c>
      <c r="K25" s="35" t="s">
        <v>1</v>
      </c>
      <c r="L25" s="22"/>
      <c r="M25" s="11">
        <f t="shared" ref="M25" si="54">L24/1000*0.03*135000</f>
        <v>2430</v>
      </c>
      <c r="N25" s="12">
        <f t="shared" si="7"/>
        <v>2916</v>
      </c>
      <c r="O25" s="12">
        <f t="shared" si="8"/>
        <v>3645</v>
      </c>
      <c r="P25" s="13">
        <f t="shared" si="9"/>
        <v>4860</v>
      </c>
      <c r="Q25" s="35" t="s">
        <v>1</v>
      </c>
      <c r="R25" s="22"/>
      <c r="S25" s="11">
        <f t="shared" ref="S25:S48" si="55">R24/1000*0.04*130000</f>
        <v>3120</v>
      </c>
      <c r="T25" s="12">
        <f t="shared" si="10"/>
        <v>3744</v>
      </c>
      <c r="U25" s="12">
        <f t="shared" si="11"/>
        <v>4680</v>
      </c>
      <c r="V25" s="13">
        <f t="shared" si="12"/>
        <v>6240</v>
      </c>
      <c r="W25" s="35" t="s">
        <v>1</v>
      </c>
      <c r="X25" s="22"/>
      <c r="Y25" s="11">
        <f t="shared" ref="Y25:Y48" si="56">X24/1000*0.05*135000</f>
        <v>4050</v>
      </c>
      <c r="Z25" s="12">
        <f t="shared" si="13"/>
        <v>4860</v>
      </c>
      <c r="AA25" s="12">
        <f t="shared" si="19"/>
        <v>6075</v>
      </c>
      <c r="AB25" s="13">
        <f t="shared" si="17"/>
        <v>8100</v>
      </c>
    </row>
    <row r="26" spans="1:28" ht="15" x14ac:dyDescent="0.25">
      <c r="A26" s="35" t="s">
        <v>2</v>
      </c>
      <c r="B26" s="4"/>
      <c r="C26" s="11">
        <f t="shared" si="20"/>
        <v>990</v>
      </c>
      <c r="D26" s="12">
        <f>B24/1000*0.02*110000</f>
        <v>1100</v>
      </c>
      <c r="E26" s="12">
        <f t="shared" si="1"/>
        <v>1210</v>
      </c>
      <c r="F26" s="12">
        <f t="shared" si="2"/>
        <v>1320</v>
      </c>
      <c r="G26" s="12">
        <f t="shared" si="3"/>
        <v>1430</v>
      </c>
      <c r="H26" s="12">
        <f t="shared" si="4"/>
        <v>1540</v>
      </c>
      <c r="I26" s="12">
        <f t="shared" si="5"/>
        <v>1650</v>
      </c>
      <c r="J26" s="13">
        <f t="shared" si="6"/>
        <v>1870</v>
      </c>
      <c r="K26" s="35" t="s">
        <v>2</v>
      </c>
      <c r="L26" s="22"/>
      <c r="M26" s="11">
        <f t="shared" ref="M26" si="57">L24/1000*0.03*110000</f>
        <v>1979.9999999999998</v>
      </c>
      <c r="N26" s="12">
        <f t="shared" si="7"/>
        <v>2375.9999999999995</v>
      </c>
      <c r="O26" s="12">
        <f t="shared" si="8"/>
        <v>2969.9999999999995</v>
      </c>
      <c r="P26" s="13">
        <f t="shared" si="9"/>
        <v>3959.9999999999995</v>
      </c>
      <c r="Q26" s="35" t="s">
        <v>2</v>
      </c>
      <c r="R26" s="22"/>
      <c r="S26" s="11">
        <f t="shared" ref="S26" si="58">R24/1000*0.04*105000</f>
        <v>2520</v>
      </c>
      <c r="T26" s="12">
        <f>S26*1.2</f>
        <v>3024</v>
      </c>
      <c r="U26" s="12">
        <f t="shared" si="11"/>
        <v>3780</v>
      </c>
      <c r="V26" s="13">
        <f t="shared" si="12"/>
        <v>5040</v>
      </c>
      <c r="W26" s="35" t="s">
        <v>2</v>
      </c>
      <c r="X26" s="22"/>
      <c r="Y26" s="11">
        <f t="shared" ref="Y26" si="59">X24/1000*0.05*110000</f>
        <v>3300</v>
      </c>
      <c r="Z26" s="12">
        <f>Y26*1.2</f>
        <v>3960</v>
      </c>
      <c r="AA26" s="12">
        <f t="shared" si="19"/>
        <v>4950</v>
      </c>
      <c r="AB26" s="13">
        <f t="shared" si="17"/>
        <v>6600</v>
      </c>
    </row>
    <row r="27" spans="1:28" ht="15" x14ac:dyDescent="0.25">
      <c r="A27" s="35" t="s">
        <v>3</v>
      </c>
      <c r="B27" s="4"/>
      <c r="C27" s="11">
        <f t="shared" si="20"/>
        <v>900</v>
      </c>
      <c r="D27" s="12">
        <f>B24/1000*0.02*100000</f>
        <v>1000</v>
      </c>
      <c r="E27" s="12">
        <f t="shared" si="1"/>
        <v>1100</v>
      </c>
      <c r="F27" s="12">
        <f t="shared" si="2"/>
        <v>1200</v>
      </c>
      <c r="G27" s="12">
        <f t="shared" si="3"/>
        <v>1300</v>
      </c>
      <c r="H27" s="12">
        <f t="shared" si="4"/>
        <v>1400</v>
      </c>
      <c r="I27" s="12">
        <f t="shared" si="5"/>
        <v>1500</v>
      </c>
      <c r="J27" s="13">
        <f t="shared" si="6"/>
        <v>1700</v>
      </c>
      <c r="K27" s="35" t="s">
        <v>3</v>
      </c>
      <c r="L27" s="22"/>
      <c r="M27" s="11">
        <f t="shared" ref="M27" si="60">L24/1000*0.03*100000</f>
        <v>1799.9999999999998</v>
      </c>
      <c r="N27" s="12">
        <f t="shared" si="7"/>
        <v>2159.9999999999995</v>
      </c>
      <c r="O27" s="12">
        <f t="shared" si="8"/>
        <v>2699.9999999999995</v>
      </c>
      <c r="P27" s="13">
        <f t="shared" si="9"/>
        <v>3599.9999999999995</v>
      </c>
      <c r="Q27" s="35" t="s">
        <v>3</v>
      </c>
      <c r="R27" s="22"/>
      <c r="S27" s="11">
        <f t="shared" ref="S27" si="61">R24/1000*0.04*95000</f>
        <v>2280</v>
      </c>
      <c r="T27" s="12">
        <f t="shared" si="10"/>
        <v>2736</v>
      </c>
      <c r="U27" s="12">
        <f t="shared" si="11"/>
        <v>3420</v>
      </c>
      <c r="V27" s="13">
        <f t="shared" si="12"/>
        <v>4560</v>
      </c>
      <c r="W27" s="35" t="s">
        <v>3</v>
      </c>
      <c r="X27" s="22"/>
      <c r="Y27" s="11">
        <f t="shared" ref="Y27" si="62">X24/1000*0.05*100000</f>
        <v>3000</v>
      </c>
      <c r="Z27" s="12">
        <f t="shared" si="13"/>
        <v>3600</v>
      </c>
      <c r="AA27" s="12">
        <f t="shared" si="19"/>
        <v>4500</v>
      </c>
      <c r="AB27" s="13">
        <f t="shared" si="17"/>
        <v>6000</v>
      </c>
    </row>
    <row r="28" spans="1:28" ht="15.75" thickBot="1" x14ac:dyDescent="0.3">
      <c r="A28" s="36" t="s">
        <v>4</v>
      </c>
      <c r="B28" s="4"/>
      <c r="C28" s="14">
        <f t="shared" si="20"/>
        <v>630</v>
      </c>
      <c r="D28" s="15">
        <f>B24/1000*0.02*70000</f>
        <v>700</v>
      </c>
      <c r="E28" s="15">
        <f t="shared" si="1"/>
        <v>770.00000000000011</v>
      </c>
      <c r="F28" s="15">
        <f t="shared" si="2"/>
        <v>840</v>
      </c>
      <c r="G28" s="15">
        <f t="shared" si="3"/>
        <v>910</v>
      </c>
      <c r="H28" s="15">
        <f t="shared" si="4"/>
        <v>979.99999999999989</v>
      </c>
      <c r="I28" s="15">
        <f t="shared" si="5"/>
        <v>1050</v>
      </c>
      <c r="J28" s="16">
        <f t="shared" si="6"/>
        <v>1190</v>
      </c>
      <c r="K28" s="36" t="s">
        <v>4</v>
      </c>
      <c r="L28" s="22"/>
      <c r="M28" s="14">
        <f t="shared" ref="M28" si="63">L24/1000*0.03*70000</f>
        <v>1260</v>
      </c>
      <c r="N28" s="15">
        <f t="shared" si="7"/>
        <v>1512</v>
      </c>
      <c r="O28" s="15">
        <f t="shared" si="8"/>
        <v>1890</v>
      </c>
      <c r="P28" s="16">
        <f t="shared" si="9"/>
        <v>2520</v>
      </c>
      <c r="Q28" s="36" t="s">
        <v>4</v>
      </c>
      <c r="R28" s="22"/>
      <c r="S28" s="14">
        <f t="shared" ref="S28" si="64">R24/1000*0.04*65000</f>
        <v>1560</v>
      </c>
      <c r="T28" s="15">
        <f t="shared" si="10"/>
        <v>1872</v>
      </c>
      <c r="U28" s="15">
        <f t="shared" si="11"/>
        <v>2340</v>
      </c>
      <c r="V28" s="16">
        <f t="shared" si="12"/>
        <v>3120</v>
      </c>
      <c r="W28" s="36" t="s">
        <v>4</v>
      </c>
      <c r="X28" s="22"/>
      <c r="Y28" s="14">
        <f t="shared" ref="Y28" si="65">X24/1000*0.05*70000</f>
        <v>2100</v>
      </c>
      <c r="Z28" s="15">
        <f t="shared" si="13"/>
        <v>2520</v>
      </c>
      <c r="AA28" s="15">
        <f t="shared" si="19"/>
        <v>3150</v>
      </c>
      <c r="AB28" s="16">
        <f t="shared" si="17"/>
        <v>4200</v>
      </c>
    </row>
    <row r="29" spans="1:28" ht="15.75" thickTop="1" x14ac:dyDescent="0.25">
      <c r="A29" s="34" t="s">
        <v>0</v>
      </c>
      <c r="B29" s="5">
        <v>600</v>
      </c>
      <c r="C29" s="8">
        <f t="shared" si="20"/>
        <v>1566</v>
      </c>
      <c r="D29" s="9">
        <f>B29/1000*0.02*145000</f>
        <v>1740</v>
      </c>
      <c r="E29" s="9">
        <f t="shared" si="1"/>
        <v>1914.0000000000002</v>
      </c>
      <c r="F29" s="9">
        <f t="shared" si="2"/>
        <v>2088</v>
      </c>
      <c r="G29" s="9">
        <f t="shared" si="3"/>
        <v>2262</v>
      </c>
      <c r="H29" s="9">
        <f t="shared" si="4"/>
        <v>2436</v>
      </c>
      <c r="I29" s="9">
        <f t="shared" si="5"/>
        <v>2610</v>
      </c>
      <c r="J29" s="10">
        <f t="shared" si="6"/>
        <v>2958</v>
      </c>
      <c r="K29" s="34" t="s">
        <v>0</v>
      </c>
      <c r="L29" s="23">
        <v>800</v>
      </c>
      <c r="M29" s="27">
        <f t="shared" ref="M29" si="66">L29/1000*0.03*145000</f>
        <v>3480</v>
      </c>
      <c r="N29" s="28">
        <f t="shared" si="7"/>
        <v>4176</v>
      </c>
      <c r="O29" s="28">
        <f t="shared" si="8"/>
        <v>5220</v>
      </c>
      <c r="P29" s="29">
        <f t="shared" si="9"/>
        <v>6960</v>
      </c>
      <c r="Q29" s="34" t="s">
        <v>0</v>
      </c>
      <c r="R29" s="23">
        <v>800</v>
      </c>
      <c r="S29" s="8">
        <f t="shared" ref="S29" si="67">R29/1000*0.04*140000</f>
        <v>4480</v>
      </c>
      <c r="T29" s="28">
        <f t="shared" si="10"/>
        <v>5376</v>
      </c>
      <c r="U29" s="28">
        <f t="shared" si="11"/>
        <v>6720</v>
      </c>
      <c r="V29" s="29">
        <f t="shared" si="12"/>
        <v>8960</v>
      </c>
      <c r="W29" s="34" t="s">
        <v>0</v>
      </c>
      <c r="X29" s="23">
        <v>800</v>
      </c>
      <c r="Y29" s="8">
        <f t="shared" ref="Y29" si="68">X29/1000*0.05*145000</f>
        <v>5800.0000000000009</v>
      </c>
      <c r="Z29" s="28">
        <f t="shared" si="13"/>
        <v>6960.0000000000009</v>
      </c>
      <c r="AA29" s="28">
        <f t="shared" si="19"/>
        <v>8700.0000000000018</v>
      </c>
      <c r="AB29" s="29">
        <f t="shared" si="17"/>
        <v>11600.000000000002</v>
      </c>
    </row>
    <row r="30" spans="1:28" ht="15" x14ac:dyDescent="0.25">
      <c r="A30" s="35" t="s">
        <v>1</v>
      </c>
      <c r="B30" s="4"/>
      <c r="C30" s="11">
        <f t="shared" si="20"/>
        <v>1458</v>
      </c>
      <c r="D30" s="12">
        <f>B29/1000*0.02*135000</f>
        <v>1620</v>
      </c>
      <c r="E30" s="12">
        <f t="shared" si="1"/>
        <v>1782.0000000000002</v>
      </c>
      <c r="F30" s="12">
        <f t="shared" si="2"/>
        <v>1944</v>
      </c>
      <c r="G30" s="12">
        <f t="shared" si="3"/>
        <v>2106</v>
      </c>
      <c r="H30" s="12">
        <f t="shared" si="4"/>
        <v>2268</v>
      </c>
      <c r="I30" s="12">
        <f t="shared" si="5"/>
        <v>2430</v>
      </c>
      <c r="J30" s="13">
        <f t="shared" si="6"/>
        <v>2754</v>
      </c>
      <c r="K30" s="35" t="s">
        <v>1</v>
      </c>
      <c r="L30" s="22"/>
      <c r="M30" s="11">
        <f t="shared" ref="M30" si="69">L29/1000*0.03*135000</f>
        <v>3240</v>
      </c>
      <c r="N30" s="12">
        <f t="shared" si="7"/>
        <v>3888</v>
      </c>
      <c r="O30" s="12">
        <f t="shared" si="8"/>
        <v>4860</v>
      </c>
      <c r="P30" s="13">
        <f t="shared" si="9"/>
        <v>6480</v>
      </c>
      <c r="Q30" s="35" t="s">
        <v>1</v>
      </c>
      <c r="R30" s="22"/>
      <c r="S30" s="11">
        <f t="shared" ref="S30:S48" si="70">R29/1000*0.04*130000</f>
        <v>4160</v>
      </c>
      <c r="T30" s="12">
        <f t="shared" si="10"/>
        <v>4992</v>
      </c>
      <c r="U30" s="12">
        <f t="shared" si="11"/>
        <v>6240</v>
      </c>
      <c r="V30" s="13">
        <f t="shared" si="12"/>
        <v>8320</v>
      </c>
      <c r="W30" s="35" t="s">
        <v>1</v>
      </c>
      <c r="X30" s="22"/>
      <c r="Y30" s="11">
        <f t="shared" ref="Y30:Y48" si="71">X29/1000*0.05*135000</f>
        <v>5400.0000000000009</v>
      </c>
      <c r="Z30" s="12">
        <f t="shared" si="13"/>
        <v>6480.0000000000009</v>
      </c>
      <c r="AA30" s="12">
        <f t="shared" si="19"/>
        <v>8100.0000000000018</v>
      </c>
      <c r="AB30" s="13">
        <f t="shared" si="17"/>
        <v>10800.000000000002</v>
      </c>
    </row>
    <row r="31" spans="1:28" ht="15" x14ac:dyDescent="0.25">
      <c r="A31" s="35" t="s">
        <v>2</v>
      </c>
      <c r="B31" s="4"/>
      <c r="C31" s="11">
        <f t="shared" si="20"/>
        <v>1188</v>
      </c>
      <c r="D31" s="12">
        <f>B29/1000*0.02*110000</f>
        <v>1320</v>
      </c>
      <c r="E31" s="12">
        <f t="shared" si="1"/>
        <v>1452.0000000000002</v>
      </c>
      <c r="F31" s="12">
        <f t="shared" si="2"/>
        <v>1584</v>
      </c>
      <c r="G31" s="12">
        <f t="shared" si="3"/>
        <v>1716</v>
      </c>
      <c r="H31" s="12">
        <f t="shared" si="4"/>
        <v>1847.9999999999998</v>
      </c>
      <c r="I31" s="12">
        <f t="shared" si="5"/>
        <v>1980</v>
      </c>
      <c r="J31" s="13">
        <f t="shared" si="6"/>
        <v>2244</v>
      </c>
      <c r="K31" s="35" t="s">
        <v>2</v>
      </c>
      <c r="L31" s="22"/>
      <c r="M31" s="11">
        <f t="shared" ref="M31" si="72">L29/1000*0.03*110000</f>
        <v>2640</v>
      </c>
      <c r="N31" s="12">
        <f t="shared" si="7"/>
        <v>3168</v>
      </c>
      <c r="O31" s="12">
        <f t="shared" si="8"/>
        <v>3960</v>
      </c>
      <c r="P31" s="13">
        <f t="shared" si="9"/>
        <v>5280</v>
      </c>
      <c r="Q31" s="35" t="s">
        <v>2</v>
      </c>
      <c r="R31" s="22"/>
      <c r="S31" s="11">
        <f t="shared" ref="S31" si="73">R29/1000*0.04*105000</f>
        <v>3360</v>
      </c>
      <c r="T31" s="12">
        <f t="shared" si="10"/>
        <v>4032</v>
      </c>
      <c r="U31" s="12">
        <f t="shared" si="11"/>
        <v>5040</v>
      </c>
      <c r="V31" s="13">
        <f t="shared" si="12"/>
        <v>6720</v>
      </c>
      <c r="W31" s="35" t="s">
        <v>2</v>
      </c>
      <c r="X31" s="22"/>
      <c r="Y31" s="11">
        <f t="shared" ref="Y31" si="74">X29/1000*0.05*110000</f>
        <v>4400.0000000000009</v>
      </c>
      <c r="Z31" s="12">
        <f t="shared" si="13"/>
        <v>5280.0000000000009</v>
      </c>
      <c r="AA31" s="12">
        <f t="shared" si="19"/>
        <v>6600.0000000000018</v>
      </c>
      <c r="AB31" s="13">
        <f t="shared" si="17"/>
        <v>8800.0000000000018</v>
      </c>
    </row>
    <row r="32" spans="1:28" ht="15" x14ac:dyDescent="0.25">
      <c r="A32" s="35" t="s">
        <v>3</v>
      </c>
      <c r="B32" s="4"/>
      <c r="C32" s="11">
        <f t="shared" si="20"/>
        <v>1080</v>
      </c>
      <c r="D32" s="12">
        <f>B29/1000*0.02*100000</f>
        <v>1200</v>
      </c>
      <c r="E32" s="12">
        <f t="shared" si="1"/>
        <v>1320</v>
      </c>
      <c r="F32" s="12">
        <f t="shared" si="2"/>
        <v>1440</v>
      </c>
      <c r="G32" s="12">
        <f t="shared" si="3"/>
        <v>1560</v>
      </c>
      <c r="H32" s="12">
        <f t="shared" si="4"/>
        <v>1680</v>
      </c>
      <c r="I32" s="12">
        <f t="shared" si="5"/>
        <v>1800</v>
      </c>
      <c r="J32" s="13">
        <f t="shared" si="6"/>
        <v>2040</v>
      </c>
      <c r="K32" s="35" t="s">
        <v>3</v>
      </c>
      <c r="L32" s="22"/>
      <c r="M32" s="11">
        <f t="shared" ref="M32" si="75">L29/1000*0.03*100000</f>
        <v>2400</v>
      </c>
      <c r="N32" s="12">
        <f t="shared" si="7"/>
        <v>2880</v>
      </c>
      <c r="O32" s="12">
        <f t="shared" si="8"/>
        <v>3600</v>
      </c>
      <c r="P32" s="13">
        <f t="shared" si="9"/>
        <v>4800</v>
      </c>
      <c r="Q32" s="35" t="s">
        <v>3</v>
      </c>
      <c r="R32" s="22"/>
      <c r="S32" s="11">
        <f t="shared" ref="S32" si="76">R29/1000*0.04*95000</f>
        <v>3040</v>
      </c>
      <c r="T32" s="12">
        <f t="shared" si="10"/>
        <v>3648</v>
      </c>
      <c r="U32" s="12">
        <f t="shared" si="11"/>
        <v>4560</v>
      </c>
      <c r="V32" s="13">
        <f t="shared" si="12"/>
        <v>6080</v>
      </c>
      <c r="W32" s="35" t="s">
        <v>3</v>
      </c>
      <c r="X32" s="22"/>
      <c r="Y32" s="11">
        <f t="shared" ref="Y32" si="77">X29/1000*0.05*100000</f>
        <v>4000.0000000000009</v>
      </c>
      <c r="Z32" s="12">
        <f t="shared" si="13"/>
        <v>4800.0000000000009</v>
      </c>
      <c r="AA32" s="12">
        <f t="shared" si="19"/>
        <v>6000.0000000000018</v>
      </c>
      <c r="AB32" s="13">
        <f t="shared" si="17"/>
        <v>8000.0000000000018</v>
      </c>
    </row>
    <row r="33" spans="1:28" ht="15.75" thickBot="1" x14ac:dyDescent="0.3">
      <c r="A33" s="36" t="s">
        <v>4</v>
      </c>
      <c r="B33" s="4"/>
      <c r="C33" s="14">
        <f t="shared" si="20"/>
        <v>756</v>
      </c>
      <c r="D33" s="15">
        <f>B29/1000*0.02*70000</f>
        <v>840</v>
      </c>
      <c r="E33" s="15">
        <f t="shared" si="1"/>
        <v>924.00000000000011</v>
      </c>
      <c r="F33" s="15">
        <f t="shared" si="2"/>
        <v>1008</v>
      </c>
      <c r="G33" s="15">
        <f t="shared" si="3"/>
        <v>1092</v>
      </c>
      <c r="H33" s="15">
        <f t="shared" si="4"/>
        <v>1176</v>
      </c>
      <c r="I33" s="15">
        <f t="shared" si="5"/>
        <v>1260</v>
      </c>
      <c r="J33" s="16">
        <f t="shared" si="6"/>
        <v>1428</v>
      </c>
      <c r="K33" s="36" t="s">
        <v>4</v>
      </c>
      <c r="L33" s="22"/>
      <c r="M33" s="30">
        <f t="shared" ref="M33" si="78">L29/1000*0.03*70000</f>
        <v>1680</v>
      </c>
      <c r="N33" s="31">
        <f t="shared" si="7"/>
        <v>2016</v>
      </c>
      <c r="O33" s="31">
        <f t="shared" si="8"/>
        <v>2520</v>
      </c>
      <c r="P33" s="32">
        <f t="shared" si="9"/>
        <v>3360</v>
      </c>
      <c r="Q33" s="36" t="s">
        <v>4</v>
      </c>
      <c r="R33" s="22"/>
      <c r="S33" s="14">
        <f t="shared" ref="S33" si="79">R29/1000*0.04*65000</f>
        <v>2080</v>
      </c>
      <c r="T33" s="31">
        <f t="shared" si="10"/>
        <v>2496</v>
      </c>
      <c r="U33" s="31">
        <f t="shared" si="11"/>
        <v>3120</v>
      </c>
      <c r="V33" s="32">
        <f t="shared" si="12"/>
        <v>4160</v>
      </c>
      <c r="W33" s="36" t="s">
        <v>4</v>
      </c>
      <c r="X33" s="22"/>
      <c r="Y33" s="14">
        <f t="shared" ref="Y33" si="80">X29/1000*0.05*70000</f>
        <v>2800.0000000000005</v>
      </c>
      <c r="Z33" s="31">
        <f t="shared" si="13"/>
        <v>3360.0000000000005</v>
      </c>
      <c r="AA33" s="31">
        <f t="shared" si="19"/>
        <v>4200.0000000000009</v>
      </c>
      <c r="AB33" s="32">
        <f t="shared" si="17"/>
        <v>5600.0000000000009</v>
      </c>
    </row>
    <row r="34" spans="1:28" ht="15.75" thickTop="1" x14ac:dyDescent="0.25">
      <c r="A34" s="34" t="s">
        <v>0</v>
      </c>
      <c r="B34" s="5">
        <v>620</v>
      </c>
      <c r="C34" s="8">
        <f t="shared" si="20"/>
        <v>1618.2</v>
      </c>
      <c r="D34" s="9">
        <f>B34/1000*0.02*145000</f>
        <v>1798</v>
      </c>
      <c r="E34" s="9">
        <f t="shared" si="1"/>
        <v>1977.8000000000002</v>
      </c>
      <c r="F34" s="9">
        <f t="shared" si="2"/>
        <v>2157.6</v>
      </c>
      <c r="G34" s="9">
        <f t="shared" si="3"/>
        <v>2337.4</v>
      </c>
      <c r="H34" s="9">
        <f t="shared" si="4"/>
        <v>2517.1999999999998</v>
      </c>
      <c r="I34" s="9">
        <f t="shared" si="5"/>
        <v>2697</v>
      </c>
      <c r="J34" s="10">
        <f t="shared" si="6"/>
        <v>3056.6</v>
      </c>
      <c r="K34" s="34" t="s">
        <v>0</v>
      </c>
      <c r="L34" s="23">
        <v>900</v>
      </c>
      <c r="M34" s="8">
        <f t="shared" ref="M34" si="81">L34/1000*0.03*145000</f>
        <v>3915</v>
      </c>
      <c r="N34" s="9">
        <f t="shared" si="7"/>
        <v>4698</v>
      </c>
      <c r="O34" s="9">
        <f t="shared" si="8"/>
        <v>5872.5</v>
      </c>
      <c r="P34" s="10">
        <f t="shared" si="9"/>
        <v>7830</v>
      </c>
      <c r="Q34" s="34" t="s">
        <v>0</v>
      </c>
      <c r="R34" s="23">
        <v>900</v>
      </c>
      <c r="S34" s="8">
        <f t="shared" ref="S34" si="82">R34/1000*0.04*140000</f>
        <v>5040.0000000000009</v>
      </c>
      <c r="T34" s="9">
        <f t="shared" si="10"/>
        <v>6048.0000000000009</v>
      </c>
      <c r="U34" s="9">
        <f t="shared" si="11"/>
        <v>7560.0000000000018</v>
      </c>
      <c r="V34" s="10">
        <f t="shared" si="12"/>
        <v>10080.000000000002</v>
      </c>
      <c r="W34" s="34" t="s">
        <v>0</v>
      </c>
      <c r="X34" s="23">
        <v>900</v>
      </c>
      <c r="Y34" s="8">
        <f t="shared" ref="Y34" si="83">X34/1000*0.05*145000</f>
        <v>6525.0000000000009</v>
      </c>
      <c r="Z34" s="9">
        <f t="shared" si="13"/>
        <v>7830.0000000000009</v>
      </c>
      <c r="AA34" s="9">
        <f t="shared" si="19"/>
        <v>9787.5000000000018</v>
      </c>
      <c r="AB34" s="10">
        <f t="shared" si="17"/>
        <v>13050.000000000002</v>
      </c>
    </row>
    <row r="35" spans="1:28" ht="15" x14ac:dyDescent="0.25">
      <c r="A35" s="35" t="s">
        <v>1</v>
      </c>
      <c r="B35" s="4"/>
      <c r="C35" s="11">
        <f t="shared" si="20"/>
        <v>1506.6000000000001</v>
      </c>
      <c r="D35" s="12">
        <f>B34/1000*0.02*135000</f>
        <v>1674</v>
      </c>
      <c r="E35" s="12">
        <f t="shared" si="1"/>
        <v>1841.4</v>
      </c>
      <c r="F35" s="12">
        <f t="shared" si="2"/>
        <v>2008.8</v>
      </c>
      <c r="G35" s="12">
        <f t="shared" si="3"/>
        <v>2176.2000000000003</v>
      </c>
      <c r="H35" s="12">
        <f t="shared" si="4"/>
        <v>2343.6</v>
      </c>
      <c r="I35" s="12">
        <f t="shared" si="5"/>
        <v>2511</v>
      </c>
      <c r="J35" s="13">
        <f t="shared" si="6"/>
        <v>2845.7999999999997</v>
      </c>
      <c r="K35" s="35" t="s">
        <v>1</v>
      </c>
      <c r="L35" s="22"/>
      <c r="M35" s="11">
        <f t="shared" ref="M35" si="84">L34/1000*0.03*135000</f>
        <v>3645</v>
      </c>
      <c r="N35" s="12">
        <f t="shared" si="7"/>
        <v>4374</v>
      </c>
      <c r="O35" s="12">
        <f t="shared" si="8"/>
        <v>5467.5</v>
      </c>
      <c r="P35" s="13">
        <f t="shared" si="9"/>
        <v>7290</v>
      </c>
      <c r="Q35" s="35" t="s">
        <v>1</v>
      </c>
      <c r="R35" s="22"/>
      <c r="S35" s="11">
        <f t="shared" ref="S35:S48" si="85">R34/1000*0.04*130000</f>
        <v>4680.0000000000009</v>
      </c>
      <c r="T35" s="12">
        <f t="shared" si="10"/>
        <v>5616.0000000000009</v>
      </c>
      <c r="U35" s="12">
        <f t="shared" si="11"/>
        <v>7020.0000000000018</v>
      </c>
      <c r="V35" s="13">
        <f t="shared" si="12"/>
        <v>9360.0000000000018</v>
      </c>
      <c r="W35" s="35" t="s">
        <v>1</v>
      </c>
      <c r="X35" s="22"/>
      <c r="Y35" s="11">
        <f t="shared" ref="Y35:Y48" si="86">X34/1000*0.05*135000</f>
        <v>6075.0000000000009</v>
      </c>
      <c r="Z35" s="12">
        <f t="shared" si="13"/>
        <v>7290.0000000000009</v>
      </c>
      <c r="AA35" s="12">
        <f t="shared" si="19"/>
        <v>9112.5000000000018</v>
      </c>
      <c r="AB35" s="13">
        <f t="shared" si="17"/>
        <v>12150.000000000002</v>
      </c>
    </row>
    <row r="36" spans="1:28" ht="15" x14ac:dyDescent="0.25">
      <c r="A36" s="35" t="s">
        <v>2</v>
      </c>
      <c r="B36" s="4"/>
      <c r="C36" s="11">
        <f t="shared" si="20"/>
        <v>1227.6000000000001</v>
      </c>
      <c r="D36" s="12">
        <f>B34/1000*0.02*110000</f>
        <v>1364</v>
      </c>
      <c r="E36" s="12">
        <f t="shared" si="1"/>
        <v>1500.4</v>
      </c>
      <c r="F36" s="12">
        <f t="shared" si="2"/>
        <v>1636.8</v>
      </c>
      <c r="G36" s="12">
        <f t="shared" si="3"/>
        <v>1773.2</v>
      </c>
      <c r="H36" s="12">
        <f t="shared" si="4"/>
        <v>1909.6</v>
      </c>
      <c r="I36" s="12">
        <f t="shared" si="5"/>
        <v>2046</v>
      </c>
      <c r="J36" s="13">
        <f t="shared" si="6"/>
        <v>2318.7999999999997</v>
      </c>
      <c r="K36" s="35" t="s">
        <v>2</v>
      </c>
      <c r="L36" s="22"/>
      <c r="M36" s="11">
        <f t="shared" ref="M36" si="87">L34/1000*0.03*110000</f>
        <v>2970</v>
      </c>
      <c r="N36" s="12">
        <f t="shared" si="7"/>
        <v>3564</v>
      </c>
      <c r="O36" s="12">
        <f t="shared" si="8"/>
        <v>4455</v>
      </c>
      <c r="P36" s="13">
        <f t="shared" si="9"/>
        <v>5940</v>
      </c>
      <c r="Q36" s="35" t="s">
        <v>2</v>
      </c>
      <c r="R36" s="22"/>
      <c r="S36" s="11">
        <f t="shared" ref="S36" si="88">R34/1000*0.04*105000</f>
        <v>3780.0000000000005</v>
      </c>
      <c r="T36" s="12">
        <f t="shared" si="10"/>
        <v>4536</v>
      </c>
      <c r="U36" s="12">
        <f t="shared" si="11"/>
        <v>5670.0000000000009</v>
      </c>
      <c r="V36" s="13">
        <f t="shared" si="12"/>
        <v>7560.0000000000009</v>
      </c>
      <c r="W36" s="35" t="s">
        <v>2</v>
      </c>
      <c r="X36" s="22"/>
      <c r="Y36" s="11">
        <f t="shared" ref="Y36" si="89">X34/1000*0.05*110000</f>
        <v>4950.0000000000009</v>
      </c>
      <c r="Z36" s="12">
        <f t="shared" si="13"/>
        <v>5940.0000000000009</v>
      </c>
      <c r="AA36" s="12">
        <f t="shared" si="19"/>
        <v>7425.0000000000018</v>
      </c>
      <c r="AB36" s="13">
        <f t="shared" si="17"/>
        <v>9900.0000000000018</v>
      </c>
    </row>
    <row r="37" spans="1:28" ht="15" x14ac:dyDescent="0.25">
      <c r="A37" s="35" t="s">
        <v>3</v>
      </c>
      <c r="B37" s="4"/>
      <c r="C37" s="11">
        <f t="shared" si="20"/>
        <v>1116</v>
      </c>
      <c r="D37" s="12">
        <f>B34/1000*0.02*100000</f>
        <v>1240</v>
      </c>
      <c r="E37" s="12">
        <f t="shared" si="1"/>
        <v>1364</v>
      </c>
      <c r="F37" s="12">
        <f t="shared" si="2"/>
        <v>1488</v>
      </c>
      <c r="G37" s="12">
        <f t="shared" si="3"/>
        <v>1612</v>
      </c>
      <c r="H37" s="12">
        <f t="shared" si="4"/>
        <v>1736</v>
      </c>
      <c r="I37" s="12">
        <f t="shared" si="5"/>
        <v>1860</v>
      </c>
      <c r="J37" s="13">
        <f t="shared" si="6"/>
        <v>2108</v>
      </c>
      <c r="K37" s="35" t="s">
        <v>3</v>
      </c>
      <c r="L37" s="22"/>
      <c r="M37" s="11">
        <f t="shared" ref="M37" si="90">L34/1000*0.03*100000</f>
        <v>2700</v>
      </c>
      <c r="N37" s="12">
        <f t="shared" si="7"/>
        <v>3240</v>
      </c>
      <c r="O37" s="12">
        <f t="shared" si="8"/>
        <v>4050</v>
      </c>
      <c r="P37" s="13">
        <f t="shared" si="9"/>
        <v>5400</v>
      </c>
      <c r="Q37" s="35" t="s">
        <v>3</v>
      </c>
      <c r="R37" s="22"/>
      <c r="S37" s="11">
        <f t="shared" ref="S37" si="91">R34/1000*0.04*95000</f>
        <v>3420.0000000000005</v>
      </c>
      <c r="T37" s="12">
        <f t="shared" si="10"/>
        <v>4104</v>
      </c>
      <c r="U37" s="12">
        <f t="shared" si="11"/>
        <v>5130.0000000000009</v>
      </c>
      <c r="V37" s="13">
        <f t="shared" si="12"/>
        <v>6840.0000000000009</v>
      </c>
      <c r="W37" s="35" t="s">
        <v>3</v>
      </c>
      <c r="X37" s="22"/>
      <c r="Y37" s="11">
        <f t="shared" ref="Y37" si="92">X34/1000*0.05*100000</f>
        <v>4500.0000000000009</v>
      </c>
      <c r="Z37" s="12">
        <f t="shared" si="13"/>
        <v>5400.0000000000009</v>
      </c>
      <c r="AA37" s="12">
        <f t="shared" si="19"/>
        <v>6750.0000000000018</v>
      </c>
      <c r="AB37" s="13">
        <f t="shared" si="17"/>
        <v>9000.0000000000018</v>
      </c>
    </row>
    <row r="38" spans="1:28" ht="15.75" thickBot="1" x14ac:dyDescent="0.3">
      <c r="A38" s="36" t="s">
        <v>4</v>
      </c>
      <c r="B38" s="7"/>
      <c r="C38" s="14">
        <f t="shared" si="20"/>
        <v>781.2</v>
      </c>
      <c r="D38" s="15">
        <f>B34/1000*0.02*70000</f>
        <v>868</v>
      </c>
      <c r="E38" s="15">
        <f t="shared" si="1"/>
        <v>954.80000000000007</v>
      </c>
      <c r="F38" s="15">
        <f t="shared" si="2"/>
        <v>1041.5999999999999</v>
      </c>
      <c r="G38" s="15">
        <f t="shared" si="3"/>
        <v>1128.4000000000001</v>
      </c>
      <c r="H38" s="15">
        <f>D38*1.4</f>
        <v>1215.1999999999998</v>
      </c>
      <c r="I38" s="15">
        <f t="shared" si="5"/>
        <v>1302</v>
      </c>
      <c r="J38" s="16">
        <f>D38*1.7</f>
        <v>1475.6</v>
      </c>
      <c r="K38" s="36" t="s">
        <v>4</v>
      </c>
      <c r="L38" s="25"/>
      <c r="M38" s="14">
        <f t="shared" ref="M38" si="93">L34/1000*0.03*70000</f>
        <v>1890</v>
      </c>
      <c r="N38" s="15">
        <f t="shared" si="7"/>
        <v>2268</v>
      </c>
      <c r="O38" s="15">
        <f t="shared" si="8"/>
        <v>2835</v>
      </c>
      <c r="P38" s="16">
        <f t="shared" si="9"/>
        <v>3780</v>
      </c>
      <c r="Q38" s="36" t="s">
        <v>4</v>
      </c>
      <c r="R38" s="25"/>
      <c r="S38" s="14">
        <f t="shared" ref="S38" si="94">R34/1000*0.04*65000</f>
        <v>2340.0000000000005</v>
      </c>
      <c r="T38" s="15">
        <f t="shared" si="10"/>
        <v>2808.0000000000005</v>
      </c>
      <c r="U38" s="15">
        <f t="shared" si="11"/>
        <v>3510.0000000000009</v>
      </c>
      <c r="V38" s="16">
        <f t="shared" si="12"/>
        <v>4680.0000000000009</v>
      </c>
      <c r="W38" s="36" t="s">
        <v>4</v>
      </c>
      <c r="X38" s="25"/>
      <c r="Y38" s="14">
        <f t="shared" ref="Y38" si="95">X34/1000*0.05*70000</f>
        <v>3150.0000000000005</v>
      </c>
      <c r="Z38" s="15">
        <f t="shared" si="13"/>
        <v>3780.0000000000005</v>
      </c>
      <c r="AA38" s="15">
        <f t="shared" si="19"/>
        <v>4725.0000000000009</v>
      </c>
      <c r="AB38" s="16">
        <f t="shared" si="17"/>
        <v>6300.0000000000009</v>
      </c>
    </row>
    <row r="39" spans="1:28" ht="15.75" customHeight="1" thickTop="1" x14ac:dyDescent="0.35">
      <c r="K39" s="34" t="s">
        <v>0</v>
      </c>
      <c r="L39" s="23">
        <v>1000</v>
      </c>
      <c r="M39" s="27">
        <f t="shared" ref="M39" si="96">L39/1000*0.03*145000</f>
        <v>4350</v>
      </c>
      <c r="N39" s="28">
        <f t="shared" si="7"/>
        <v>5220</v>
      </c>
      <c r="O39" s="28">
        <f t="shared" si="8"/>
        <v>6525</v>
      </c>
      <c r="P39" s="29">
        <f t="shared" si="9"/>
        <v>8700</v>
      </c>
      <c r="Q39" s="34" t="s">
        <v>0</v>
      </c>
      <c r="R39" s="23">
        <v>1000</v>
      </c>
      <c r="S39" s="8">
        <f t="shared" ref="S39" si="97">R39/1000*0.04*140000</f>
        <v>5600</v>
      </c>
      <c r="T39" s="28">
        <f t="shared" si="10"/>
        <v>6720</v>
      </c>
      <c r="U39" s="28">
        <f t="shared" si="11"/>
        <v>8400</v>
      </c>
      <c r="V39" s="29">
        <f t="shared" si="12"/>
        <v>11200</v>
      </c>
      <c r="W39" s="34" t="s">
        <v>0</v>
      </c>
      <c r="X39" s="23">
        <v>1000</v>
      </c>
      <c r="Y39" s="8">
        <f t="shared" ref="Y39" si="98">X39/1000*0.05*145000</f>
        <v>7250</v>
      </c>
      <c r="Z39" s="28">
        <f t="shared" si="13"/>
        <v>8700</v>
      </c>
      <c r="AA39" s="28">
        <f t="shared" si="19"/>
        <v>10875</v>
      </c>
      <c r="AB39" s="29">
        <f t="shared" si="17"/>
        <v>14500</v>
      </c>
    </row>
    <row r="40" spans="1:28" ht="15.75" customHeight="1" x14ac:dyDescent="0.35">
      <c r="K40" s="35" t="s">
        <v>1</v>
      </c>
      <c r="L40" s="22"/>
      <c r="M40" s="11">
        <f t="shared" ref="M40" si="99">L39/1000*0.03*135000</f>
        <v>4050</v>
      </c>
      <c r="N40" s="12">
        <f t="shared" si="7"/>
        <v>4860</v>
      </c>
      <c r="O40" s="12">
        <f t="shared" si="8"/>
        <v>6075</v>
      </c>
      <c r="P40" s="13">
        <f t="shared" si="9"/>
        <v>8100</v>
      </c>
      <c r="Q40" s="35" t="s">
        <v>1</v>
      </c>
      <c r="R40" s="22"/>
      <c r="S40" s="11">
        <f t="shared" ref="S40:S48" si="100">R39/1000*0.04*130000</f>
        <v>5200</v>
      </c>
      <c r="T40" s="12">
        <f t="shared" si="10"/>
        <v>6240</v>
      </c>
      <c r="U40" s="12">
        <f t="shared" si="11"/>
        <v>7800</v>
      </c>
      <c r="V40" s="13">
        <f t="shared" si="12"/>
        <v>10400</v>
      </c>
      <c r="W40" s="35" t="s">
        <v>1</v>
      </c>
      <c r="X40" s="22"/>
      <c r="Y40" s="11">
        <f t="shared" ref="Y40:Y48" si="101">X39/1000*0.05*135000</f>
        <v>6750</v>
      </c>
      <c r="Z40" s="12">
        <f t="shared" si="13"/>
        <v>8100</v>
      </c>
      <c r="AA40" s="12">
        <f t="shared" si="19"/>
        <v>10125</v>
      </c>
      <c r="AB40" s="13">
        <f t="shared" si="17"/>
        <v>13500</v>
      </c>
    </row>
    <row r="41" spans="1:28" ht="15.75" customHeight="1" x14ac:dyDescent="0.35">
      <c r="K41" s="35" t="s">
        <v>2</v>
      </c>
      <c r="L41" s="22"/>
      <c r="M41" s="11">
        <f t="shared" ref="M41" si="102">L39/1000*0.03*110000</f>
        <v>3300</v>
      </c>
      <c r="N41" s="12">
        <f t="shared" si="7"/>
        <v>3960</v>
      </c>
      <c r="O41" s="12">
        <f t="shared" si="8"/>
        <v>4950</v>
      </c>
      <c r="P41" s="13">
        <f t="shared" si="9"/>
        <v>6600</v>
      </c>
      <c r="Q41" s="35" t="s">
        <v>2</v>
      </c>
      <c r="R41" s="22"/>
      <c r="S41" s="11">
        <f t="shared" ref="S41" si="103">R39/1000*0.04*105000</f>
        <v>4200</v>
      </c>
      <c r="T41" s="12">
        <f t="shared" si="10"/>
        <v>5040</v>
      </c>
      <c r="U41" s="12">
        <f t="shared" si="11"/>
        <v>6300</v>
      </c>
      <c r="V41" s="13">
        <f t="shared" si="12"/>
        <v>8400</v>
      </c>
      <c r="W41" s="35" t="s">
        <v>2</v>
      </c>
      <c r="X41" s="22"/>
      <c r="Y41" s="11">
        <f t="shared" ref="Y41" si="104">X39/1000*0.05*110000</f>
        <v>5500</v>
      </c>
      <c r="Z41" s="12">
        <f t="shared" si="13"/>
        <v>6600</v>
      </c>
      <c r="AA41" s="12">
        <f t="shared" si="19"/>
        <v>8250</v>
      </c>
      <c r="AB41" s="13">
        <f t="shared" si="17"/>
        <v>11000</v>
      </c>
    </row>
    <row r="42" spans="1:28" ht="15.75" customHeight="1" x14ac:dyDescent="0.35">
      <c r="K42" s="35" t="s">
        <v>3</v>
      </c>
      <c r="L42" s="22"/>
      <c r="M42" s="11">
        <f t="shared" ref="M42" si="105">L39/1000*0.03*100000</f>
        <v>3000</v>
      </c>
      <c r="N42" s="12">
        <f t="shared" si="7"/>
        <v>3600</v>
      </c>
      <c r="O42" s="12">
        <f t="shared" si="8"/>
        <v>4500</v>
      </c>
      <c r="P42" s="13">
        <f t="shared" si="9"/>
        <v>6000</v>
      </c>
      <c r="Q42" s="35" t="s">
        <v>3</v>
      </c>
      <c r="R42" s="22"/>
      <c r="S42" s="11">
        <f t="shared" ref="S42" si="106">R39/1000*0.04*95000</f>
        <v>3800</v>
      </c>
      <c r="T42" s="12">
        <f t="shared" si="10"/>
        <v>4560</v>
      </c>
      <c r="U42" s="12">
        <f t="shared" si="11"/>
        <v>5700</v>
      </c>
      <c r="V42" s="13">
        <f t="shared" si="12"/>
        <v>7600</v>
      </c>
      <c r="W42" s="35" t="s">
        <v>3</v>
      </c>
      <c r="X42" s="22"/>
      <c r="Y42" s="11">
        <f t="shared" ref="Y42" si="107">X39/1000*0.05*100000</f>
        <v>5000</v>
      </c>
      <c r="Z42" s="12">
        <f t="shared" si="13"/>
        <v>6000</v>
      </c>
      <c r="AA42" s="12">
        <f t="shared" si="19"/>
        <v>7500</v>
      </c>
      <c r="AB42" s="13">
        <f t="shared" si="17"/>
        <v>10000</v>
      </c>
    </row>
    <row r="43" spans="1:28" ht="15.75" customHeight="1" thickBot="1" x14ac:dyDescent="0.4">
      <c r="K43" s="36" t="s">
        <v>4</v>
      </c>
      <c r="L43" s="25"/>
      <c r="M43" s="30">
        <f t="shared" ref="M43" si="108">L39/1000*0.03*70000</f>
        <v>2100</v>
      </c>
      <c r="N43" s="31">
        <f t="shared" si="7"/>
        <v>2520</v>
      </c>
      <c r="O43" s="31">
        <f t="shared" si="8"/>
        <v>3150</v>
      </c>
      <c r="P43" s="32">
        <f t="shared" si="9"/>
        <v>4200</v>
      </c>
      <c r="Q43" s="36" t="s">
        <v>4</v>
      </c>
      <c r="R43" s="25"/>
      <c r="S43" s="14">
        <f t="shared" ref="S43" si="109">R39/1000*0.04*65000</f>
        <v>2600</v>
      </c>
      <c r="T43" s="31">
        <f t="shared" si="10"/>
        <v>3120</v>
      </c>
      <c r="U43" s="31">
        <f t="shared" si="11"/>
        <v>3900</v>
      </c>
      <c r="V43" s="32">
        <f t="shared" si="12"/>
        <v>5200</v>
      </c>
      <c r="W43" s="36" t="s">
        <v>4</v>
      </c>
      <c r="X43" s="25"/>
      <c r="Y43" s="14">
        <f t="shared" ref="Y43" si="110">X39/1000*0.05*70000</f>
        <v>3500</v>
      </c>
      <c r="Z43" s="31">
        <f t="shared" si="13"/>
        <v>4200</v>
      </c>
      <c r="AA43" s="31">
        <f t="shared" si="19"/>
        <v>5250</v>
      </c>
      <c r="AB43" s="32">
        <f t="shared" si="17"/>
        <v>7000</v>
      </c>
    </row>
    <row r="44" spans="1:28" ht="15.75" customHeight="1" thickTop="1" x14ac:dyDescent="0.35">
      <c r="K44" s="34" t="s">
        <v>0</v>
      </c>
      <c r="L44" s="23">
        <v>1200</v>
      </c>
      <c r="M44" s="8">
        <f t="shared" ref="M44" si="111">L44/1000*0.03*145000</f>
        <v>5220</v>
      </c>
      <c r="N44" s="9">
        <f t="shared" si="7"/>
        <v>6264</v>
      </c>
      <c r="O44" s="9">
        <f t="shared" si="8"/>
        <v>7830</v>
      </c>
      <c r="P44" s="10">
        <f t="shared" si="9"/>
        <v>10440</v>
      </c>
      <c r="Q44" s="34" t="s">
        <v>0</v>
      </c>
      <c r="R44" s="23">
        <v>1200</v>
      </c>
      <c r="S44" s="8">
        <f t="shared" ref="S44" si="112">R44/1000*0.04*140000</f>
        <v>6720</v>
      </c>
      <c r="T44" s="9">
        <f t="shared" si="10"/>
        <v>8064</v>
      </c>
      <c r="U44" s="9">
        <f t="shared" si="11"/>
        <v>10080</v>
      </c>
      <c r="V44" s="10">
        <f t="shared" si="12"/>
        <v>13440</v>
      </c>
      <c r="W44" s="34" t="s">
        <v>0</v>
      </c>
      <c r="X44" s="23">
        <v>1200</v>
      </c>
      <c r="Y44" s="8">
        <f t="shared" ref="Y44" si="113">X44/1000*0.05*145000</f>
        <v>8700</v>
      </c>
      <c r="Z44" s="9">
        <f t="shared" si="13"/>
        <v>10440</v>
      </c>
      <c r="AA44" s="9">
        <f t="shared" si="19"/>
        <v>13050</v>
      </c>
      <c r="AB44" s="10">
        <f t="shared" si="17"/>
        <v>17400</v>
      </c>
    </row>
    <row r="45" spans="1:28" ht="15.75" customHeight="1" x14ac:dyDescent="0.35">
      <c r="K45" s="35" t="s">
        <v>1</v>
      </c>
      <c r="L45" s="22"/>
      <c r="M45" s="11">
        <f t="shared" ref="M45" si="114">L44/1000*0.03*135000</f>
        <v>4860</v>
      </c>
      <c r="N45" s="12">
        <f t="shared" si="7"/>
        <v>5832</v>
      </c>
      <c r="O45" s="12">
        <f t="shared" si="8"/>
        <v>7290</v>
      </c>
      <c r="P45" s="13">
        <f t="shared" si="9"/>
        <v>9720</v>
      </c>
      <c r="Q45" s="35" t="s">
        <v>1</v>
      </c>
      <c r="R45" s="22"/>
      <c r="S45" s="11">
        <f t="shared" ref="S45:S48" si="115">R44/1000*0.04*130000</f>
        <v>6240</v>
      </c>
      <c r="T45" s="12">
        <f t="shared" si="10"/>
        <v>7488</v>
      </c>
      <c r="U45" s="12">
        <f t="shared" si="11"/>
        <v>9360</v>
      </c>
      <c r="V45" s="13">
        <f t="shared" si="12"/>
        <v>12480</v>
      </c>
      <c r="W45" s="35" t="s">
        <v>1</v>
      </c>
      <c r="X45" s="22"/>
      <c r="Y45" s="11">
        <f t="shared" ref="Y45:Y48" si="116">X44/1000*0.05*135000</f>
        <v>8100</v>
      </c>
      <c r="Z45" s="12">
        <f t="shared" si="13"/>
        <v>9720</v>
      </c>
      <c r="AA45" s="12">
        <f t="shared" si="19"/>
        <v>12150</v>
      </c>
      <c r="AB45" s="13">
        <f t="shared" si="17"/>
        <v>16200</v>
      </c>
    </row>
    <row r="46" spans="1:28" ht="15.75" customHeight="1" x14ac:dyDescent="0.35">
      <c r="K46" s="35" t="s">
        <v>2</v>
      </c>
      <c r="L46" s="22"/>
      <c r="M46" s="11">
        <f t="shared" ref="M46" si="117">L44/1000*0.03*110000</f>
        <v>3959.9999999999995</v>
      </c>
      <c r="N46" s="12">
        <f t="shared" si="7"/>
        <v>4751.9999999999991</v>
      </c>
      <c r="O46" s="12">
        <f t="shared" si="8"/>
        <v>5939.9999999999991</v>
      </c>
      <c r="P46" s="13">
        <f t="shared" si="9"/>
        <v>7919.9999999999991</v>
      </c>
      <c r="Q46" s="35" t="s">
        <v>2</v>
      </c>
      <c r="R46" s="22"/>
      <c r="S46" s="11">
        <f t="shared" ref="S46" si="118">R44/1000*0.04*105000</f>
        <v>5040</v>
      </c>
      <c r="T46" s="12">
        <f t="shared" si="10"/>
        <v>6048</v>
      </c>
      <c r="U46" s="12">
        <f t="shared" si="11"/>
        <v>7560</v>
      </c>
      <c r="V46" s="13">
        <f t="shared" si="12"/>
        <v>10080</v>
      </c>
      <c r="W46" s="35" t="s">
        <v>2</v>
      </c>
      <c r="X46" s="22"/>
      <c r="Y46" s="11">
        <f t="shared" ref="Y46" si="119">X44/1000*0.05*110000</f>
        <v>6600</v>
      </c>
      <c r="Z46" s="12">
        <f t="shared" si="13"/>
        <v>7920</v>
      </c>
      <c r="AA46" s="12">
        <f t="shared" si="19"/>
        <v>9900</v>
      </c>
      <c r="AB46" s="13">
        <f t="shared" si="17"/>
        <v>13200</v>
      </c>
    </row>
    <row r="47" spans="1:28" ht="15.75" customHeight="1" x14ac:dyDescent="0.35">
      <c r="K47" s="35" t="s">
        <v>3</v>
      </c>
      <c r="L47" s="22"/>
      <c r="M47" s="11">
        <f t="shared" ref="M47" si="120">L44/1000*0.03*100000</f>
        <v>3599.9999999999995</v>
      </c>
      <c r="N47" s="12">
        <f t="shared" si="7"/>
        <v>4319.9999999999991</v>
      </c>
      <c r="O47" s="12">
        <f t="shared" si="8"/>
        <v>5399.9999999999991</v>
      </c>
      <c r="P47" s="13">
        <f t="shared" si="9"/>
        <v>7199.9999999999991</v>
      </c>
      <c r="Q47" s="35" t="s">
        <v>3</v>
      </c>
      <c r="R47" s="22"/>
      <c r="S47" s="11">
        <f t="shared" ref="S47" si="121">R44/1000*0.04*95000</f>
        <v>4560</v>
      </c>
      <c r="T47" s="12">
        <f t="shared" si="10"/>
        <v>5472</v>
      </c>
      <c r="U47" s="12">
        <f t="shared" si="11"/>
        <v>6840</v>
      </c>
      <c r="V47" s="13">
        <f t="shared" si="12"/>
        <v>9120</v>
      </c>
      <c r="W47" s="35" t="s">
        <v>3</v>
      </c>
      <c r="X47" s="22"/>
      <c r="Y47" s="11">
        <f t="shared" ref="Y47" si="122">X44/1000*0.05*100000</f>
        <v>6000</v>
      </c>
      <c r="Z47" s="12">
        <f t="shared" si="13"/>
        <v>7200</v>
      </c>
      <c r="AA47" s="12">
        <f t="shared" si="19"/>
        <v>9000</v>
      </c>
      <c r="AB47" s="13">
        <f t="shared" si="17"/>
        <v>12000</v>
      </c>
    </row>
    <row r="48" spans="1:28" ht="15.75" customHeight="1" thickBot="1" x14ac:dyDescent="0.4">
      <c r="K48" s="36" t="s">
        <v>4</v>
      </c>
      <c r="L48" s="25"/>
      <c r="M48" s="14">
        <f>L44/1000*0.02*70000</f>
        <v>1680</v>
      </c>
      <c r="N48" s="15">
        <f>M48*1.2</f>
        <v>2016</v>
      </c>
      <c r="O48" s="15">
        <f t="shared" si="8"/>
        <v>2520</v>
      </c>
      <c r="P48" s="16">
        <f t="shared" si="9"/>
        <v>3360</v>
      </c>
      <c r="Q48" s="36" t="s">
        <v>4</v>
      </c>
      <c r="R48" s="25"/>
      <c r="S48" s="14">
        <f t="shared" ref="S48" si="123">R44/1000*0.04*65000</f>
        <v>3120</v>
      </c>
      <c r="T48" s="15">
        <f>S48*1.2</f>
        <v>3744</v>
      </c>
      <c r="U48" s="15">
        <f t="shared" si="11"/>
        <v>4680</v>
      </c>
      <c r="V48" s="16">
        <f t="shared" si="12"/>
        <v>6240</v>
      </c>
      <c r="W48" s="36" t="s">
        <v>4</v>
      </c>
      <c r="X48" s="25"/>
      <c r="Y48" s="14">
        <f t="shared" ref="Y48" si="124">X44/1000*0.05*70000</f>
        <v>4200</v>
      </c>
      <c r="Z48" s="15">
        <f>Y48*1.2</f>
        <v>5040</v>
      </c>
      <c r="AA48" s="15">
        <f t="shared" si="19"/>
        <v>6300</v>
      </c>
      <c r="AB48" s="16">
        <f t="shared" si="17"/>
        <v>8400</v>
      </c>
    </row>
  </sheetData>
  <mergeCells count="38">
    <mergeCell ref="X29:X33"/>
    <mergeCell ref="X34:X38"/>
    <mergeCell ref="X39:X43"/>
    <mergeCell ref="X44:X48"/>
    <mergeCell ref="W2:AB2"/>
    <mergeCell ref="R39:R43"/>
    <mergeCell ref="R44:R48"/>
    <mergeCell ref="Q2:V2"/>
    <mergeCell ref="K2:P2"/>
    <mergeCell ref="A2:J2"/>
    <mergeCell ref="X4:X8"/>
    <mergeCell ref="X9:X13"/>
    <mergeCell ref="X14:X18"/>
    <mergeCell ref="X19:X23"/>
    <mergeCell ref="X24:X28"/>
    <mergeCell ref="L39:L43"/>
    <mergeCell ref="L44:L48"/>
    <mergeCell ref="R4:R8"/>
    <mergeCell ref="R9:R13"/>
    <mergeCell ref="R14:R18"/>
    <mergeCell ref="R19:R23"/>
    <mergeCell ref="R24:R28"/>
    <mergeCell ref="R29:R33"/>
    <mergeCell ref="R34:R38"/>
    <mergeCell ref="B29:B33"/>
    <mergeCell ref="B34:B38"/>
    <mergeCell ref="L4:L8"/>
    <mergeCell ref="L9:L13"/>
    <mergeCell ref="L14:L18"/>
    <mergeCell ref="L19:L23"/>
    <mergeCell ref="L24:L28"/>
    <mergeCell ref="L29:L33"/>
    <mergeCell ref="L34:L38"/>
    <mergeCell ref="B4:B8"/>
    <mergeCell ref="B9:B13"/>
    <mergeCell ref="B14:B18"/>
    <mergeCell ref="B19:B23"/>
    <mergeCell ref="B24:B28"/>
  </mergeCells>
  <pageMargins left="0" right="0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Snegovik</dc:creator>
  <cp:lastModifiedBy>Snegovik</cp:lastModifiedBy>
  <cp:lastPrinted>2018-01-09T14:42:41Z</cp:lastPrinted>
  <dcterms:created xsi:type="dcterms:W3CDTF">2018-01-09T13:19:38Z</dcterms:created>
  <dcterms:modified xsi:type="dcterms:W3CDTF">2018-01-09T14:44:28Z</dcterms:modified>
</cp:coreProperties>
</file>