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I\Downloads\"/>
    </mc:Choice>
  </mc:AlternateContent>
  <bookViews>
    <workbookView xWindow="0" yWindow="0" windowWidth="11688" windowHeight="6036"/>
  </bookViews>
  <sheets>
    <sheet name="Оптовый прайс" sheetId="1" r:id="rId1"/>
    <sheet name="Рознечный прайс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Q29" i="2" l="1"/>
  <c r="Q32" i="2" s="1"/>
  <c r="P29" i="2"/>
  <c r="P32" i="2" s="1"/>
  <c r="P33" i="2" s="1"/>
  <c r="I40" i="1" l="1"/>
  <c r="I41" i="1"/>
  <c r="I42" i="1"/>
  <c r="G40" i="1"/>
  <c r="G41" i="1"/>
  <c r="G42" i="1"/>
  <c r="G39" i="1"/>
  <c r="H42" i="1"/>
  <c r="H41" i="1"/>
  <c r="H40" i="1"/>
  <c r="H39" i="1"/>
  <c r="I39" i="1" s="1"/>
  <c r="G56" i="1"/>
  <c r="G57" i="1"/>
  <c r="G58" i="1"/>
  <c r="G55" i="1"/>
  <c r="I13" i="1"/>
  <c r="G12" i="1"/>
  <c r="G13" i="1"/>
  <c r="G10" i="1"/>
  <c r="G11" i="1"/>
  <c r="H13" i="1"/>
  <c r="H12" i="1"/>
  <c r="I12" i="1" s="1"/>
  <c r="H11" i="1"/>
  <c r="I11" i="1" s="1"/>
  <c r="H10" i="1"/>
  <c r="I10" i="1" s="1"/>
  <c r="H58" i="1"/>
  <c r="I58" i="1" s="1"/>
  <c r="H57" i="1"/>
  <c r="I57" i="1" s="1"/>
  <c r="H56" i="1"/>
  <c r="I56" i="1" s="1"/>
  <c r="H55" i="1"/>
  <c r="I55" i="1" s="1"/>
  <c r="H66" i="2" l="1"/>
  <c r="I66" i="2" s="1"/>
  <c r="G66" i="2"/>
  <c r="H65" i="2"/>
  <c r="I65" i="2" s="1"/>
  <c r="G65" i="2"/>
  <c r="H64" i="2"/>
  <c r="I64" i="2" s="1"/>
  <c r="G64" i="2"/>
  <c r="H63" i="2"/>
  <c r="I63" i="2" s="1"/>
  <c r="G63" i="2"/>
  <c r="H53" i="2"/>
  <c r="I53" i="2" s="1"/>
  <c r="G53" i="2"/>
  <c r="H52" i="2"/>
  <c r="I52" i="2" s="1"/>
  <c r="G52" i="2"/>
  <c r="H51" i="2"/>
  <c r="I51" i="2" s="1"/>
  <c r="G51" i="2"/>
  <c r="H50" i="2"/>
  <c r="I50" i="2" s="1"/>
  <c r="G50" i="2"/>
  <c r="H19" i="2"/>
  <c r="I19" i="2" s="1"/>
  <c r="G19" i="2"/>
  <c r="I18" i="2"/>
  <c r="H18" i="2"/>
  <c r="G18" i="2"/>
  <c r="H17" i="2"/>
  <c r="I17" i="2" s="1"/>
  <c r="G17" i="2"/>
  <c r="H16" i="2"/>
  <c r="I16" i="2" s="1"/>
  <c r="G16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K76" i="2"/>
  <c r="G76" i="2"/>
  <c r="G73" i="2"/>
  <c r="H70" i="2"/>
  <c r="G70" i="2"/>
  <c r="H69" i="2"/>
  <c r="H68" i="2"/>
  <c r="H67" i="2"/>
  <c r="H62" i="2"/>
  <c r="I62" i="2" s="1"/>
  <c r="G62" i="2"/>
  <c r="H61" i="2"/>
  <c r="I61" i="2" s="1"/>
  <c r="G61" i="2"/>
  <c r="H60" i="2"/>
  <c r="I60" i="2" s="1"/>
  <c r="G60" i="2"/>
  <c r="H59" i="2"/>
  <c r="I59" i="2" s="1"/>
  <c r="G59" i="2"/>
  <c r="H58" i="2"/>
  <c r="I58" i="2" s="1"/>
  <c r="G58" i="2"/>
  <c r="I57" i="2"/>
  <c r="G57" i="2"/>
  <c r="H56" i="2"/>
  <c r="I56" i="2" s="1"/>
  <c r="G56" i="2"/>
  <c r="H55" i="2"/>
  <c r="I55" i="2" s="1"/>
  <c r="G55" i="2"/>
  <c r="H54" i="2"/>
  <c r="I54" i="2" s="1"/>
  <c r="G54" i="2"/>
  <c r="H49" i="2"/>
  <c r="I49" i="2" s="1"/>
  <c r="G49" i="2"/>
  <c r="H48" i="2"/>
  <c r="I48" i="2" s="1"/>
  <c r="G48" i="2"/>
  <c r="H47" i="2"/>
  <c r="I47" i="2" s="1"/>
  <c r="G47" i="2"/>
  <c r="H46" i="2"/>
  <c r="I46" i="2" s="1"/>
  <c r="G46" i="2"/>
  <c r="K42" i="2"/>
  <c r="G42" i="2" s="1"/>
  <c r="I42" i="2" s="1"/>
  <c r="G39" i="2"/>
  <c r="I39" i="2" s="1"/>
  <c r="H36" i="2"/>
  <c r="G36" i="2"/>
  <c r="I36" i="2" s="1"/>
  <c r="H34" i="2"/>
  <c r="H33" i="2"/>
  <c r="H32" i="2"/>
  <c r="H29" i="2"/>
  <c r="H28" i="2"/>
  <c r="I28" i="2" s="1"/>
  <c r="G28" i="2"/>
  <c r="G27" i="2"/>
  <c r="H26" i="2"/>
  <c r="I26" i="2" s="1"/>
  <c r="G26" i="2"/>
  <c r="H25" i="2"/>
  <c r="G25" i="2"/>
  <c r="H24" i="2"/>
  <c r="I24" i="2" s="1"/>
  <c r="G24" i="2"/>
  <c r="H23" i="2"/>
  <c r="I23" i="2" s="1"/>
  <c r="G23" i="2"/>
  <c r="H22" i="2"/>
  <c r="I22" i="2" s="1"/>
  <c r="G22" i="2"/>
  <c r="H21" i="2"/>
  <c r="I21" i="2" s="1"/>
  <c r="G21" i="2"/>
  <c r="H20" i="2"/>
  <c r="I20" i="2" s="1"/>
  <c r="G20" i="2"/>
  <c r="H15" i="2"/>
  <c r="I15" i="2" s="1"/>
  <c r="G15" i="2"/>
  <c r="H14" i="2"/>
  <c r="I14" i="2" s="1"/>
  <c r="G14" i="2"/>
  <c r="H13" i="2"/>
  <c r="I13" i="2" s="1"/>
  <c r="G13" i="2"/>
  <c r="H12" i="2"/>
  <c r="I12" i="2" s="1"/>
  <c r="G12" i="2"/>
  <c r="H11" i="2"/>
  <c r="I11" i="2" s="1"/>
  <c r="G11" i="2"/>
  <c r="H10" i="2"/>
  <c r="I10" i="2" s="1"/>
  <c r="G10" i="2"/>
  <c r="H9" i="2"/>
  <c r="I9" i="2" s="1"/>
  <c r="G9" i="2"/>
  <c r="H8" i="2"/>
  <c r="I8" i="2" s="1"/>
  <c r="G8" i="2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K68" i="1"/>
  <c r="G68" i="1" s="1"/>
  <c r="I68" i="1" s="1"/>
  <c r="G65" i="1"/>
  <c r="I65" i="1" s="1"/>
  <c r="H62" i="1"/>
  <c r="G62" i="1"/>
  <c r="I62" i="1" s="1"/>
  <c r="H61" i="1"/>
  <c r="H60" i="1"/>
  <c r="H59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K35" i="1"/>
  <c r="G35" i="1" s="1"/>
  <c r="G32" i="1"/>
  <c r="H29" i="1"/>
  <c r="G29" i="1"/>
  <c r="H25" i="1"/>
  <c r="H24" i="1"/>
  <c r="H23" i="1"/>
  <c r="I23" i="1" s="1"/>
  <c r="G23" i="1"/>
  <c r="H22" i="1"/>
  <c r="I22" i="1" s="1"/>
  <c r="G22" i="1"/>
  <c r="H21" i="1"/>
  <c r="I21" i="1" s="1"/>
  <c r="G21" i="1"/>
  <c r="H20" i="1"/>
  <c r="I20" i="1" s="1"/>
  <c r="G20" i="1"/>
  <c r="H19" i="1"/>
  <c r="I19" i="1" s="1"/>
  <c r="G19" i="1"/>
  <c r="H18" i="1"/>
  <c r="I18" i="1" s="1"/>
  <c r="G18" i="1"/>
  <c r="H17" i="1"/>
  <c r="I17" i="1" s="1"/>
  <c r="G17" i="1"/>
  <c r="H16" i="1"/>
  <c r="I16" i="1" s="1"/>
  <c r="G16" i="1"/>
  <c r="H15" i="1"/>
  <c r="I15" i="1" s="1"/>
  <c r="G15" i="1"/>
  <c r="H14" i="1"/>
  <c r="I14" i="1" s="1"/>
  <c r="G14" i="1"/>
  <c r="H9" i="1"/>
  <c r="I9" i="1" s="1"/>
  <c r="G9" i="1"/>
  <c r="H8" i="1"/>
  <c r="I8" i="1" s="1"/>
  <c r="G8" i="1"/>
  <c r="H7" i="1"/>
  <c r="I7" i="1" s="1"/>
  <c r="G7" i="1"/>
  <c r="H6" i="1"/>
  <c r="I6" i="1" s="1"/>
  <c r="G6" i="1"/>
  <c r="H5" i="1"/>
  <c r="I5" i="1" s="1"/>
  <c r="G5" i="1"/>
  <c r="H4" i="1"/>
  <c r="I4" i="1" s="1"/>
  <c r="G4" i="1"/>
  <c r="H3" i="1"/>
  <c r="I3" i="1" s="1"/>
  <c r="G3" i="1"/>
  <c r="H2" i="1"/>
  <c r="I2" i="1" s="1"/>
  <c r="G2" i="1"/>
  <c r="Q33" i="2" l="1"/>
  <c r="P34" i="2"/>
  <c r="I25" i="2"/>
  <c r="H27" i="2"/>
  <c r="I27" i="2" s="1"/>
  <c r="I76" i="2"/>
  <c r="I35" i="1"/>
  <c r="I32" i="1"/>
  <c r="I73" i="2"/>
  <c r="I29" i="1"/>
  <c r="I70" i="2"/>
</calcChain>
</file>

<file path=xl/sharedStrings.xml><?xml version="1.0" encoding="utf-8"?>
<sst xmlns="http://schemas.openxmlformats.org/spreadsheetml/2006/main" count="869" uniqueCount="141">
  <si>
    <t>Тел.:</t>
  </si>
  <si>
    <t xml:space="preserve">Действует с 01 ноября 2020г.  </t>
  </si>
  <si>
    <t>Погонажная продукция</t>
  </si>
  <si>
    <t>Порода</t>
  </si>
  <si>
    <t>Наименование изделия</t>
  </si>
  <si>
    <t>Сечение мм</t>
  </si>
  <si>
    <t>Длина 
мм</t>
  </si>
  <si>
    <t>Сорт</t>
  </si>
  <si>
    <t>Цена без НДС, 
Руб. / м3</t>
  </si>
  <si>
    <t>Цена без НДС, 
Руб. / м2</t>
  </si>
  <si>
    <t>Цена c НДС, 
Руб. / м3</t>
  </si>
  <si>
    <t>Цена c НДС, 
Руб. / м2</t>
  </si>
  <si>
    <t>Цена с НДС, Руб. / пм</t>
  </si>
  <si>
    <t>Кол-во м2 в 1 куб.м.</t>
  </si>
  <si>
    <t>Ссылка на изделие</t>
  </si>
  <si>
    <t>Хвоя</t>
  </si>
  <si>
    <t>Деревянные обои</t>
  </si>
  <si>
    <t>8*80</t>
  </si>
  <si>
    <t>1600-3000</t>
  </si>
  <si>
    <t>ЭАВ</t>
  </si>
  <si>
    <t>-</t>
  </si>
  <si>
    <t>С</t>
  </si>
  <si>
    <t>1000-1500</t>
  </si>
  <si>
    <t>Евровагонка Штиль</t>
  </si>
  <si>
    <t>1600-6000</t>
  </si>
  <si>
    <t>Ссылка</t>
  </si>
  <si>
    <t>Имитация бруса</t>
  </si>
  <si>
    <t>16*136</t>
  </si>
  <si>
    <t>2000-6000</t>
  </si>
  <si>
    <t>Блок Хаус</t>
  </si>
  <si>
    <t>28*135</t>
  </si>
  <si>
    <t>Доска пола</t>
  </si>
  <si>
    <t>35*135</t>
  </si>
  <si>
    <t>Монтажный брусок</t>
  </si>
  <si>
    <t>18*35 18*45 30*40</t>
  </si>
  <si>
    <t>1000-6000</t>
  </si>
  <si>
    <t>АВС</t>
  </si>
  <si>
    <t>Профилированный брус</t>
  </si>
  <si>
    <t>100х100</t>
  </si>
  <si>
    <t>100х150</t>
  </si>
  <si>
    <t>150х150</t>
  </si>
  <si>
    <t>Планка соединительная для Вагонки</t>
  </si>
  <si>
    <t>16,5*37</t>
  </si>
  <si>
    <t>1000-3000</t>
  </si>
  <si>
    <t>Доска строганная сухая</t>
  </si>
  <si>
    <t>25x100</t>
  </si>
  <si>
    <t>2000 мм, 3000 мм, 4000 мм, 6000 мм</t>
  </si>
  <si>
    <t>А,В</t>
  </si>
  <si>
    <t>25x150</t>
  </si>
  <si>
    <t>25x200</t>
  </si>
  <si>
    <t>40x100</t>
  </si>
  <si>
    <t>40x150</t>
  </si>
  <si>
    <t>40x200</t>
  </si>
  <si>
    <t>50x100</t>
  </si>
  <si>
    <t>50x150</t>
  </si>
  <si>
    <t>50x200</t>
  </si>
  <si>
    <t>Оцилиндрованное бревно</t>
  </si>
  <si>
    <t>Диаметр 20</t>
  </si>
  <si>
    <t>Лиственница</t>
  </si>
  <si>
    <t>Евровагонка</t>
  </si>
  <si>
    <t>12,5*85-90</t>
  </si>
  <si>
    <t>АВ</t>
  </si>
  <si>
    <t>Осина</t>
  </si>
  <si>
    <t>14*75-120</t>
  </si>
  <si>
    <t>Пиломатериалы</t>
  </si>
  <si>
    <t>Цена с НДС, 
Руб. / м3</t>
  </si>
  <si>
    <t>Цена с НДС, 
Руб. / шт.</t>
  </si>
  <si>
    <t>Кол-во шт в 1 куб.м.</t>
  </si>
  <si>
    <t>Брус</t>
  </si>
  <si>
    <t>100x100</t>
  </si>
  <si>
    <t>100x150</t>
  </si>
  <si>
    <t>100x200</t>
  </si>
  <si>
    <t>150x150</t>
  </si>
  <si>
    <t>150x200</t>
  </si>
  <si>
    <t>200x200</t>
  </si>
  <si>
    <t>Доска обрезная</t>
  </si>
  <si>
    <t>Доска сухая обрезная</t>
  </si>
  <si>
    <t>Прочая продукция</t>
  </si>
  <si>
    <t>Размер</t>
  </si>
  <si>
    <t>Цена с НДС, 
Руб.</t>
  </si>
  <si>
    <t>Древесные пеллеты</t>
  </si>
  <si>
    <t>1000 кг</t>
  </si>
  <si>
    <t>20 кг</t>
  </si>
  <si>
    <t>Древесный наполнитель</t>
  </si>
  <si>
    <t>3,5 кг - ведро</t>
  </si>
  <si>
    <t>6,5 кг - ведро</t>
  </si>
  <si>
    <t>10 кг - мешок</t>
  </si>
  <si>
    <t>20 кг - мешок</t>
  </si>
  <si>
    <t>5 кг - мешок</t>
  </si>
  <si>
    <t>Древесный уголь березовый</t>
  </si>
  <si>
    <t>3 кг</t>
  </si>
  <si>
    <t>5 кг</t>
  </si>
  <si>
    <t>Кормушка для птиц</t>
  </si>
  <si>
    <t>1 шт.</t>
  </si>
  <si>
    <t>Кровати</t>
  </si>
  <si>
    <t>120x200</t>
  </si>
  <si>
    <t>140x200</t>
  </si>
  <si>
    <t>160x200</t>
  </si>
  <si>
    <t>180x200</t>
  </si>
  <si>
    <t>Мульча</t>
  </si>
  <si>
    <t>1 кг</t>
  </si>
  <si>
    <t>Деревянный домик для животных</t>
  </si>
  <si>
    <t>40x40</t>
  </si>
  <si>
    <t>60x60</t>
  </si>
  <si>
    <t>80x80</t>
  </si>
  <si>
    <t>Спил лиственницы для дорожек</t>
  </si>
  <si>
    <t>1 м2</t>
  </si>
  <si>
    <t>Веник пихтовый</t>
  </si>
  <si>
    <t>1 шт</t>
  </si>
  <si>
    <t>Веник березовый</t>
  </si>
  <si>
    <t>Иван-чай</t>
  </si>
  <si>
    <t>50 гр.</t>
  </si>
  <si>
    <t>Листья брусники сушеные</t>
  </si>
  <si>
    <t>Стол из бревна</t>
  </si>
  <si>
    <t>3 м.</t>
  </si>
  <si>
    <t>4 м.</t>
  </si>
  <si>
    <t>6 м.</t>
  </si>
  <si>
    <t>Лавки из бревна</t>
  </si>
  <si>
    <t>Дрова долготьем березовые 4 куба (Камаз)</t>
  </si>
  <si>
    <t>Дрова долготьем березовые 7 кубов (Урал)</t>
  </si>
  <si>
    <t>Дрова долготьем смешанные (осина + береза) 4 кубов (Камаз)</t>
  </si>
  <si>
    <t>Дрова долготьем смешанные (осина + береза) 7 кубов (Урал)</t>
  </si>
  <si>
    <t>Дрова колотые березовые 3,5 куба (Газон)</t>
  </si>
  <si>
    <t>Дрова колотые смешанные (осина + береза) 3,5 куба (Газон)</t>
  </si>
  <si>
    <t>Дрова колотые сухие в ящиках (1 ящик = 1 куб.)</t>
  </si>
  <si>
    <t>Дрова пиленые березовые 4 куба (Газон)</t>
  </si>
  <si>
    <t>Дрова пиленые смешанные (осина + береза) 4 куба (Газон)</t>
  </si>
  <si>
    <t>ПРАЙС</t>
  </si>
  <si>
    <t>Свердловска обл. г. Серов переулок Хасановцев 14</t>
  </si>
  <si>
    <t>Рознечной торговли (до 25 м3)</t>
  </si>
  <si>
    <t>ООО " Лесной Урал Сбыт"</t>
  </si>
  <si>
    <t>8 (800) 551 41 56</t>
  </si>
  <si>
    <t>E-mail:</t>
  </si>
  <si>
    <t>info@derevoserov.ru</t>
  </si>
  <si>
    <t>12,5*110-120</t>
  </si>
  <si>
    <t xml:space="preserve">12,5*85-90  </t>
  </si>
  <si>
    <t>Евровагонка штиль</t>
  </si>
  <si>
    <t>Террасная доска</t>
  </si>
  <si>
    <t>18х45</t>
  </si>
  <si>
    <t>30х40</t>
  </si>
  <si>
    <t>18х35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</si>
</sst>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"/>
  </numFmts>
  <fonts count="18" x14ac:knownFonts="1">
    <font>
      <sz val="11"/>
      <color theme="1"/>
      <name val="Arial"/>
    </font>
    <font>
      <b/>
      <i/>
      <sz val="14"/>
      <color theme="1"/>
      <name val="Times New Roman"/>
    </font>
    <font>
      <sz val="14"/>
      <color theme="1"/>
      <name val="Times New Roman"/>
    </font>
    <font>
      <b/>
      <i/>
      <u/>
      <sz val="14"/>
      <color theme="1"/>
      <name val="Times New Roman"/>
    </font>
    <font>
      <i/>
      <sz val="14"/>
      <color theme="1"/>
      <name val="Times New Roman"/>
    </font>
    <font>
      <b/>
      <sz val="14"/>
      <color theme="1"/>
      <name val="Times New Roman"/>
    </font>
    <font>
      <sz val="11"/>
      <name val="Arial"/>
    </font>
    <font>
      <b/>
      <sz val="12"/>
      <color theme="1"/>
      <name val="Times New Roman"/>
    </font>
    <font>
      <b/>
      <sz val="12"/>
      <name val="Times New Roman"/>
    </font>
    <font>
      <sz val="12"/>
      <color theme="1"/>
      <name val="Times New Roman"/>
    </font>
    <font>
      <sz val="11"/>
      <color theme="1"/>
      <name val="Calibri"/>
    </font>
    <font>
      <u/>
      <sz val="12"/>
      <color rgb="FF1155CC"/>
      <name val="Times New Roman"/>
    </font>
    <font>
      <sz val="12"/>
      <name val="Times New Roman"/>
    </font>
    <font>
      <sz val="11"/>
      <color rgb="FF0000FF"/>
      <name val="Calibri"/>
    </font>
    <font>
      <sz val="12"/>
      <color rgb="FF000000"/>
      <name val="Times New Roman"/>
    </font>
    <font>
      <u/>
      <sz val="11"/>
      <color theme="10"/>
      <name val="Arial"/>
    </font>
    <font>
      <sz val="12"/>
      <color theme="1"/>
      <name val="Times New Roman"/>
      <family val="1"/>
      <charset val="204"/>
    </font>
    <font>
      <u/>
      <sz val="12"/>
      <color rgb="FF1155CC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3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6" fillId="0" borderId="8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9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9" fillId="0" borderId="15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/>
    </xf>
    <xf numFmtId="0" fontId="6" fillId="0" borderId="17" xfId="0" applyFont="1" applyBorder="1"/>
    <xf numFmtId="0" fontId="9" fillId="0" borderId="18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6" fillId="0" borderId="18" xfId="0" applyFont="1" applyBorder="1"/>
    <xf numFmtId="0" fontId="9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6" fillId="0" borderId="21" xfId="0" applyFont="1" applyBorder="1"/>
    <xf numFmtId="0" fontId="9" fillId="0" borderId="21" xfId="0" applyFont="1" applyBorder="1"/>
    <xf numFmtId="0" fontId="6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10" fillId="0" borderId="14" xfId="0" applyFont="1" applyBorder="1"/>
    <xf numFmtId="0" fontId="6" fillId="0" borderId="18" xfId="0" applyFont="1" applyBorder="1" applyAlignment="1">
      <alignment horizont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6" fillId="0" borderId="23" xfId="0" applyFont="1" applyBorder="1"/>
    <xf numFmtId="0" fontId="12" fillId="0" borderId="20" xfId="0" applyFont="1" applyBorder="1" applyAlignment="1">
      <alignment horizontal="center" wrapText="1"/>
    </xf>
    <xf numFmtId="0" fontId="12" fillId="0" borderId="21" xfId="0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10" fillId="0" borderId="8" xfId="0" applyFont="1" applyBorder="1"/>
    <xf numFmtId="0" fontId="10" fillId="0" borderId="18" xfId="0" applyFont="1" applyBorder="1"/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/>
    <xf numFmtId="0" fontId="10" fillId="0" borderId="21" xfId="0" applyFont="1" applyBorder="1"/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164" fontId="12" fillId="0" borderId="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/>
    </xf>
    <xf numFmtId="164" fontId="12" fillId="0" borderId="14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8" fillId="0" borderId="23" xfId="0" applyFont="1" applyBorder="1" applyAlignment="1">
      <alignment horizontal="center" vertical="top"/>
    </xf>
    <xf numFmtId="0" fontId="12" fillId="0" borderId="4" xfId="0" applyFont="1" applyBorder="1" applyAlignment="1">
      <alignment horizontal="center"/>
    </xf>
    <xf numFmtId="164" fontId="12" fillId="0" borderId="4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164" fontId="9" fillId="0" borderId="18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6" fillId="0" borderId="9" xfId="0" applyFont="1" applyBorder="1"/>
    <xf numFmtId="0" fontId="12" fillId="0" borderId="2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5" xfId="0" applyFont="1" applyBorder="1"/>
    <xf numFmtId="0" fontId="12" fillId="0" borderId="29" xfId="0" applyFont="1" applyBorder="1" applyAlignment="1">
      <alignment horizontal="center" vertical="center"/>
    </xf>
    <xf numFmtId="0" fontId="6" fillId="0" borderId="22" xfId="0" applyFont="1" applyBorder="1"/>
    <xf numFmtId="0" fontId="12" fillId="0" borderId="2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10" fillId="0" borderId="19" xfId="0" applyFont="1" applyBorder="1"/>
    <xf numFmtId="0" fontId="1" fillId="0" borderId="0" xfId="0" applyFont="1" applyAlignment="1"/>
    <xf numFmtId="0" fontId="4" fillId="0" borderId="0" xfId="0" applyFont="1" applyAlignment="1">
      <alignment horizontal="left" vertical="top" wrapText="1"/>
    </xf>
    <xf numFmtId="0" fontId="7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4" xfId="0" applyFont="1" applyBorder="1"/>
    <xf numFmtId="0" fontId="7" fillId="0" borderId="5" xfId="0" applyFont="1" applyBorder="1" applyAlignment="1">
      <alignment horizontal="center" vertical="top"/>
    </xf>
    <xf numFmtId="164" fontId="9" fillId="0" borderId="8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top"/>
    </xf>
    <xf numFmtId="164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top"/>
    </xf>
    <xf numFmtId="0" fontId="9" fillId="0" borderId="4" xfId="0" applyFont="1" applyBorder="1" applyAlignment="1">
      <alignment horizontal="center"/>
    </xf>
    <xf numFmtId="164" fontId="9" fillId="0" borderId="4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top"/>
    </xf>
    <xf numFmtId="0" fontId="9" fillId="0" borderId="1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6" fillId="0" borderId="13" xfId="0" applyFont="1" applyBorder="1"/>
    <xf numFmtId="0" fontId="9" fillId="0" borderId="4" xfId="0" applyFont="1" applyBorder="1" applyAlignment="1">
      <alignment horizontal="center" vertical="center"/>
    </xf>
    <xf numFmtId="0" fontId="6" fillId="0" borderId="17" xfId="0" applyFont="1" applyBorder="1"/>
    <xf numFmtId="0" fontId="6" fillId="0" borderId="12" xfId="0" applyFont="1" applyBorder="1"/>
    <xf numFmtId="0" fontId="6" fillId="0" borderId="3" xfId="0" applyFont="1" applyBorder="1"/>
    <xf numFmtId="0" fontId="9" fillId="0" borderId="6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16" xfId="0" applyFont="1" applyBorder="1"/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9" fillId="0" borderId="3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6" fillId="0" borderId="33" xfId="0" applyFont="1" applyBorder="1"/>
    <xf numFmtId="0" fontId="9" fillId="0" borderId="35" xfId="0" applyFont="1" applyBorder="1" applyAlignment="1">
      <alignment horizontal="center" vertical="center" wrapText="1"/>
    </xf>
    <xf numFmtId="0" fontId="6" fillId="0" borderId="36" xfId="0" applyFont="1" applyBorder="1"/>
    <xf numFmtId="0" fontId="10" fillId="2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/>
    </xf>
    <xf numFmtId="0" fontId="10" fillId="3" borderId="8" xfId="0" applyFont="1" applyFill="1" applyBorder="1"/>
    <xf numFmtId="0" fontId="9" fillId="3" borderId="14" xfId="0" applyFont="1" applyFill="1" applyBorder="1" applyAlignment="1">
      <alignment horizontal="center"/>
    </xf>
    <xf numFmtId="0" fontId="10" fillId="3" borderId="14" xfId="0" applyFont="1" applyFill="1" applyBorder="1"/>
    <xf numFmtId="0" fontId="10" fillId="3" borderId="8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7" fillId="0" borderId="5" xfId="0" applyFont="1" applyBorder="1" applyAlignment="1">
      <alignment vertical="top"/>
    </xf>
    <xf numFmtId="0" fontId="6" fillId="0" borderId="10" xfId="0" applyFont="1" applyBorder="1" applyAlignment="1"/>
    <xf numFmtId="0" fontId="6" fillId="0" borderId="23" xfId="0" applyFont="1" applyBorder="1" applyAlignment="1"/>
    <xf numFmtId="0" fontId="9" fillId="0" borderId="8" xfId="0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8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10" fillId="0" borderId="14" xfId="0" applyFont="1" applyFill="1" applyBorder="1"/>
    <xf numFmtId="0" fontId="10" fillId="0" borderId="14" xfId="0" applyFont="1" applyFill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5" fillId="0" borderId="15" xfId="1" applyBorder="1" applyAlignment="1">
      <alignment horizontal="center" vertical="center"/>
    </xf>
    <xf numFmtId="0" fontId="15" fillId="0" borderId="9" xfId="1" applyBorder="1" applyAlignment="1">
      <alignment horizontal="center" vertical="center"/>
    </xf>
    <xf numFmtId="0" fontId="15" fillId="0" borderId="0" xfId="1"/>
    <xf numFmtId="0" fontId="16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/>
    </xf>
    <xf numFmtId="0" fontId="10" fillId="3" borderId="18" xfId="0" applyFont="1" applyFill="1" applyBorder="1"/>
    <xf numFmtId="0" fontId="15" fillId="0" borderId="19" xfId="1" applyBorder="1" applyAlignment="1">
      <alignment horizontal="center" vertical="center"/>
    </xf>
    <xf numFmtId="0" fontId="15" fillId="0" borderId="6" xfId="1" applyBorder="1" applyAlignment="1">
      <alignment horizontal="center" vertical="center" wrapText="1"/>
    </xf>
    <xf numFmtId="0" fontId="15" fillId="0" borderId="19" xfId="1" applyBorder="1"/>
    <xf numFmtId="0" fontId="5" fillId="0" borderId="0" xfId="0" applyFont="1" applyAlignment="1">
      <alignment vertical="top"/>
    </xf>
    <xf numFmtId="0" fontId="9" fillId="0" borderId="6" xfId="0" applyFont="1" applyBorder="1" applyAlignment="1">
      <alignment vertical="center"/>
    </xf>
    <xf numFmtId="0" fontId="6" fillId="0" borderId="11" xfId="0" applyFont="1" applyBorder="1" applyAlignment="1"/>
    <xf numFmtId="0" fontId="6" fillId="0" borderId="16" xfId="0" applyFont="1" applyBorder="1" applyAlignment="1"/>
    <xf numFmtId="0" fontId="9" fillId="0" borderId="7" xfId="0" applyFont="1" applyBorder="1" applyAlignment="1">
      <alignment vertical="center" wrapText="1"/>
    </xf>
    <xf numFmtId="0" fontId="6" fillId="0" borderId="12" xfId="0" applyFont="1" applyBorder="1" applyAlignment="1"/>
    <xf numFmtId="0" fontId="6" fillId="0" borderId="17" xfId="0" applyFont="1" applyBorder="1" applyAlignment="1"/>
    <xf numFmtId="0" fontId="9" fillId="0" borderId="7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6" fillId="0" borderId="13" xfId="0" applyFont="1" applyBorder="1" applyAlignment="1"/>
    <xf numFmtId="0" fontId="9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7" fillId="0" borderId="5" xfId="0" applyFont="1" applyBorder="1" applyAlignment="1">
      <alignment vertical="top" wrapText="1"/>
    </xf>
    <xf numFmtId="0" fontId="15" fillId="0" borderId="11" xfId="1" applyBorder="1"/>
    <xf numFmtId="0" fontId="15" fillId="0" borderId="16" xfId="1" applyBorder="1"/>
    <xf numFmtId="0" fontId="9" fillId="0" borderId="6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16" xfId="0" applyFont="1" applyBorder="1"/>
    <xf numFmtId="0" fontId="9" fillId="0" borderId="7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7" xfId="0" applyFont="1" applyBorder="1"/>
    <xf numFmtId="0" fontId="6" fillId="0" borderId="13" xfId="0" applyFont="1" applyBorder="1"/>
    <xf numFmtId="0" fontId="9" fillId="0" borderId="4" xfId="0" applyFont="1" applyBorder="1" applyAlignment="1">
      <alignment horizontal="center" vertical="center"/>
    </xf>
    <xf numFmtId="0" fontId="15" fillId="0" borderId="6" xfId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0" xfId="0" applyFont="1" applyAlignment="1"/>
    <xf numFmtId="0" fontId="6" fillId="0" borderId="3" xfId="0" applyFont="1" applyBorder="1"/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0" borderId="6" xfId="1" applyBorder="1" applyAlignment="1">
      <alignment horizontal="center" vertical="center" wrapText="1"/>
    </xf>
    <xf numFmtId="0" fontId="15" fillId="0" borderId="11" xfId="1" applyBorder="1" applyAlignment="1">
      <alignment horizontal="center" vertical="center" wrapText="1"/>
    </xf>
    <xf numFmtId="0" fontId="15" fillId="0" borderId="16" xfId="1" applyBorder="1" applyAlignment="1">
      <alignment horizontal="center" vertical="center" wrapText="1"/>
    </xf>
    <xf numFmtId="0" fontId="15" fillId="0" borderId="11" xfId="1" applyBorder="1" applyAlignment="1">
      <alignment horizontal="center" vertical="center"/>
    </xf>
    <xf numFmtId="0" fontId="15" fillId="0" borderId="16" xfId="1" applyBorder="1" applyAlignment="1">
      <alignment horizontal="center" vertical="center"/>
    </xf>
    <xf numFmtId="0" fontId="0" fillId="0" borderId="0" xfId="0" applyFont="1" applyFill="1" applyAlignment="1"/>
    <xf numFmtId="0" fontId="15" fillId="0" borderId="22" xfId="1" applyBorder="1" applyAlignment="1">
      <alignment horizontal="center" vertical="center"/>
    </xf>
    <xf numFmtId="0" fontId="15" fillId="0" borderId="20" xfId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5" fillId="0" borderId="20" xfId="1" applyBorder="1" applyAlignment="1">
      <alignment horizontal="center" vertical="top" wrapText="1"/>
    </xf>
    <xf numFmtId="0" fontId="15" fillId="0" borderId="0" xfId="1" applyAlignment="1"/>
    <xf numFmtId="0" fontId="9" fillId="0" borderId="7" xfId="0" applyFont="1" applyBorder="1" applyAlignment="1">
      <alignment horizontal="center" vertical="center"/>
    </xf>
    <xf numFmtId="0" fontId="6" fillId="3" borderId="13" xfId="0" applyFont="1" applyFill="1" applyBorder="1"/>
    <xf numFmtId="0" fontId="6" fillId="3" borderId="14" xfId="0" applyFont="1" applyFill="1" applyBorder="1"/>
    <xf numFmtId="0" fontId="6" fillId="3" borderId="12" xfId="0" applyFont="1" applyFill="1" applyBorder="1"/>
    <xf numFmtId="0" fontId="15" fillId="3" borderId="15" xfId="1" applyFill="1" applyBorder="1" applyAlignment="1">
      <alignment horizontal="center" vertical="center"/>
    </xf>
    <xf numFmtId="0" fontId="6" fillId="3" borderId="17" xfId="0" applyFont="1" applyFill="1" applyBorder="1"/>
    <xf numFmtId="0" fontId="6" fillId="3" borderId="18" xfId="0" applyFont="1" applyFill="1" applyBorder="1"/>
    <xf numFmtId="0" fontId="15" fillId="3" borderId="19" xfId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6" fillId="3" borderId="8" xfId="0" applyFont="1" applyFill="1" applyBorder="1"/>
    <xf numFmtId="0" fontId="15" fillId="3" borderId="9" xfId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5" fillId="3" borderId="0" xfId="1" applyFill="1" applyBorder="1" applyAlignment="1">
      <alignment horizontal="center" vertical="center"/>
    </xf>
    <xf numFmtId="0" fontId="15" fillId="3" borderId="0" xfId="1" applyFill="1"/>
    <xf numFmtId="0" fontId="9" fillId="3" borderId="1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6" fillId="3" borderId="12" xfId="0" applyFont="1" applyFill="1" applyBorder="1" applyAlignment="1"/>
    <xf numFmtId="0" fontId="12" fillId="3" borderId="14" xfId="0" applyFont="1" applyFill="1" applyBorder="1" applyAlignment="1">
      <alignment horizontal="center" vertical="center"/>
    </xf>
    <xf numFmtId="0" fontId="6" fillId="3" borderId="17" xfId="0" applyFont="1" applyFill="1" applyBorder="1" applyAlignment="1"/>
    <xf numFmtId="0" fontId="12" fillId="3" borderId="1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15" fillId="0" borderId="6" xfId="1" applyBorder="1" applyAlignment="1">
      <alignment horizontal="center" vertical="center"/>
    </xf>
    <xf numFmtId="0" fontId="15" fillId="0" borderId="9" xfId="1" applyBorder="1" applyAlignment="1">
      <alignment horizontal="center"/>
    </xf>
    <xf numFmtId="0" fontId="15" fillId="0" borderId="15" xfId="1" applyBorder="1" applyAlignment="1">
      <alignment horizontal="center"/>
    </xf>
    <xf numFmtId="0" fontId="15" fillId="0" borderId="24" xfId="1" applyBorder="1" applyAlignment="1">
      <alignment horizontal="center"/>
    </xf>
    <xf numFmtId="0" fontId="15" fillId="0" borderId="19" xfId="1" applyBorder="1" applyAlignment="1">
      <alignment horizontal="center"/>
    </xf>
    <xf numFmtId="0" fontId="15" fillId="0" borderId="9" xfId="1" applyBorder="1"/>
    <xf numFmtId="0" fontId="15" fillId="0" borderId="15" xfId="1" applyBorder="1"/>
    <xf numFmtId="0" fontId="15" fillId="0" borderId="22" xfId="1" applyBorder="1"/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6" fillId="0" borderId="17" xfId="0" applyFont="1" applyBorder="1"/>
    <xf numFmtId="0" fontId="6" fillId="0" borderId="13" xfId="0" applyFont="1" applyBorder="1"/>
    <xf numFmtId="0" fontId="9" fillId="0" borderId="4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1" xfId="0" applyFont="1" applyBorder="1"/>
    <xf numFmtId="0" fontId="6" fillId="0" borderId="16" xfId="0" applyFont="1" applyBorder="1"/>
    <xf numFmtId="0" fontId="9" fillId="0" borderId="7" xfId="0" applyFont="1" applyBorder="1" applyAlignment="1">
      <alignment horizontal="center" vertical="center" wrapText="1"/>
    </xf>
    <xf numFmtId="0" fontId="15" fillId="0" borderId="0" xfId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6" fillId="3" borderId="12" xfId="0" applyFont="1" applyFill="1" applyBorder="1"/>
    <xf numFmtId="0" fontId="6" fillId="3" borderId="17" xfId="0" applyFont="1" applyFill="1" applyBorder="1"/>
    <xf numFmtId="0" fontId="16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/>
    <xf numFmtId="0" fontId="6" fillId="0" borderId="17" xfId="0" applyFont="1" applyFill="1" applyBorder="1"/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0" borderId="6" xfId="1" applyBorder="1" applyAlignment="1">
      <alignment horizontal="center" vertical="center"/>
    </xf>
    <xf numFmtId="0" fontId="15" fillId="0" borderId="16" xfId="1" applyBorder="1"/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15" fillId="0" borderId="6" xfId="1" applyBorder="1" applyAlignment="1">
      <alignment horizontal="center" vertical="center" wrapText="1"/>
    </xf>
    <xf numFmtId="0" fontId="15" fillId="0" borderId="11" xfId="1" applyBorder="1" applyAlignment="1">
      <alignment horizontal="center" vertical="center" wrapText="1"/>
    </xf>
    <xf numFmtId="0" fontId="15" fillId="0" borderId="16" xfId="1" applyBorder="1" applyAlignment="1">
      <alignment horizontal="center" vertical="center" wrapText="1"/>
    </xf>
    <xf numFmtId="0" fontId="15" fillId="0" borderId="11" xfId="1" applyBorder="1" applyAlignment="1">
      <alignment horizontal="center" vertical="center"/>
    </xf>
    <xf numFmtId="0" fontId="15" fillId="0" borderId="16" xfId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3" fillId="0" borderId="0" xfId="0" applyFont="1" applyAlignment="1"/>
    <xf numFmtId="0" fontId="0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3" fillId="0" borderId="0" xfId="0" applyFont="1"/>
    <xf numFmtId="0" fontId="1" fillId="0" borderId="0" xfId="0" applyFont="1" applyAlignment="1"/>
    <xf numFmtId="0" fontId="4" fillId="0" borderId="0" xfId="0" applyFont="1" applyAlignment="1">
      <alignment horizontal="left" vertical="top" wrapText="1"/>
    </xf>
    <xf numFmtId="0" fontId="2" fillId="0" borderId="0" xfId="0" applyFont="1" applyAlignment="1"/>
    <xf numFmtId="0" fontId="16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5" fillId="0" borderId="0" xfId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erevoserov.ru/optovyy-katalog/polovaya-doska-optom/" TargetMode="External"/><Relationship Id="rId18" Type="http://schemas.openxmlformats.org/officeDocument/2006/relationships/hyperlink" Target="https://derevoserov.ru/product/yevrovagonka-listvennitsa-opt-sort-ab-125x85-90x1000-1500/" TargetMode="External"/><Relationship Id="rId26" Type="http://schemas.openxmlformats.org/officeDocument/2006/relationships/hyperlink" Target="https://derevoserov.ru/product/evrovagonka-shtil-hvoya-opt-sort-c-125x110-120x1000-1500/" TargetMode="External"/><Relationship Id="rId39" Type="http://schemas.openxmlformats.org/officeDocument/2006/relationships/hyperlink" Target="https://derevoserov.ru/product/evrovagonka-shtil-listvennicza-opt-sort-c-125x110-120x1000-1500/" TargetMode="External"/><Relationship Id="rId21" Type="http://schemas.openxmlformats.org/officeDocument/2006/relationships/hyperlink" Target="https://derevoserov.ru/product/evrovagonka-osina-optom-sort-c-14x75-120x1000-1500/" TargetMode="External"/><Relationship Id="rId34" Type="http://schemas.openxmlformats.org/officeDocument/2006/relationships/hyperlink" Target="https://derevoserov.ru/product/terrasnaya-doska-hvoya-opt-sort-c-28x135x1600-6000/" TargetMode="External"/><Relationship Id="rId42" Type="http://schemas.openxmlformats.org/officeDocument/2006/relationships/hyperlink" Target="https://derevoserov.ru/product/evrovagonka-shtil-osina-sort-c-14x75-120x1000-1500/" TargetMode="External"/><Relationship Id="rId47" Type="http://schemas.openxmlformats.org/officeDocument/2006/relationships/hyperlink" Target="https://derevoserov.ru/product/profilirovannyj-brus-opt-100x150x6000-sosna-sort-ab/" TargetMode="External"/><Relationship Id="rId50" Type="http://schemas.openxmlformats.org/officeDocument/2006/relationships/hyperlink" Target="https://derevoserov.ru/product/doska-strogannaya-suhaya-opt-25x150x6000-sosna-sort-ab/" TargetMode="External"/><Relationship Id="rId55" Type="http://schemas.openxmlformats.org/officeDocument/2006/relationships/hyperlink" Target="https://derevoserov.ru/product/doska-strogannaya-suhaya-opt-40x200x6000-osina-sort-ab/" TargetMode="External"/><Relationship Id="rId63" Type="http://schemas.openxmlformats.org/officeDocument/2006/relationships/hyperlink" Target="https://derevoserov.ru/product/doska-strogannaya-suhaya-opt-40x150x6000-osina-sort-ab/" TargetMode="External"/><Relationship Id="rId68" Type="http://schemas.openxmlformats.org/officeDocument/2006/relationships/hyperlink" Target="https://derevoserov.ru/product/brus-100x200x6000-optom-osina/" TargetMode="External"/><Relationship Id="rId76" Type="http://schemas.openxmlformats.org/officeDocument/2006/relationships/hyperlink" Target="https://derevoserov.ru/product/brus-100x100x6000-optom-sosna/" TargetMode="External"/><Relationship Id="rId7" Type="http://schemas.openxmlformats.org/officeDocument/2006/relationships/hyperlink" Target="https://derevoserov.ru/product/polovaya-doska-listvennitsa-optom-sort-ab-28x135x1000-6000/" TargetMode="External"/><Relationship Id="rId71" Type="http://schemas.openxmlformats.org/officeDocument/2006/relationships/hyperlink" Target="https://derevoserov.ru/product/brus-200x200x6000-optom-osina/" TargetMode="External"/><Relationship Id="rId2" Type="http://schemas.openxmlformats.org/officeDocument/2006/relationships/hyperlink" Target="https://derevoserov.ru/product/blok-khaus-optom-sort-ab-28x135x2000-6000/" TargetMode="External"/><Relationship Id="rId16" Type="http://schemas.openxmlformats.org/officeDocument/2006/relationships/hyperlink" Target="https://derevoserov.ru/product/yevrovagonka-listvennitsa-opt-sort-c-125x85-90x1000-1500/" TargetMode="External"/><Relationship Id="rId29" Type="http://schemas.openxmlformats.org/officeDocument/2006/relationships/hyperlink" Target="https://derevoserov.ru/product/yevrovagonka-khvoya-opt-sort-c-125x85-90x1000-1500/" TargetMode="External"/><Relationship Id="rId11" Type="http://schemas.openxmlformats.org/officeDocument/2006/relationships/hyperlink" Target="https://derevoserov.ru/product/polovaya-doska-hvoya-opt-sort-c-28x135x1600-6000/" TargetMode="External"/><Relationship Id="rId24" Type="http://schemas.openxmlformats.org/officeDocument/2006/relationships/hyperlink" Target="https://derevoserov.ru/product/evrovagonka-shtil-hvoya-opt-sort-eab-125x110-120x1000-1500/" TargetMode="External"/><Relationship Id="rId32" Type="http://schemas.openxmlformats.org/officeDocument/2006/relationships/hyperlink" Target="https://derevoserov.ru/product/terrasnaya-doska-hvoya-opt-sort-eab-28x135x1600-6000/" TargetMode="External"/><Relationship Id="rId37" Type="http://schemas.openxmlformats.org/officeDocument/2006/relationships/hyperlink" Target="https://derevoserov.ru/product/evrovagonka-shtil-listvennicza-opt-sort-ab-125x110-120x1000-1500/" TargetMode="External"/><Relationship Id="rId40" Type="http://schemas.openxmlformats.org/officeDocument/2006/relationships/hyperlink" Target="https://derevoserov.ru/product/evrovagonka-shtil-osina-sort-av-14x75-120x1000-1500/" TargetMode="External"/><Relationship Id="rId45" Type="http://schemas.openxmlformats.org/officeDocument/2006/relationships/hyperlink" Target="https://derevoserov.ru/product/profilirovannyj-brus-opt-100x100x6000-osina-sort-ab/" TargetMode="External"/><Relationship Id="rId53" Type="http://schemas.openxmlformats.org/officeDocument/2006/relationships/hyperlink" Target="https://derevoserov.ru/product/doska-strogannaya-suhaya-opt-25x150x6000-osina-sort-ab/" TargetMode="External"/><Relationship Id="rId58" Type="http://schemas.openxmlformats.org/officeDocument/2006/relationships/hyperlink" Target="https://derevoserov.ru/product/doska-strogannaya-suhaya-opt-50x200x6000-osina-sort-ab/" TargetMode="External"/><Relationship Id="rId66" Type="http://schemas.openxmlformats.org/officeDocument/2006/relationships/hyperlink" Target="https://derevoserov.ru/product/brus-100x100x6000-optom-osina/" TargetMode="External"/><Relationship Id="rId74" Type="http://schemas.openxmlformats.org/officeDocument/2006/relationships/hyperlink" Target="https://derevoserov.ru/product/brus-150x150x6000-optom-sosna/" TargetMode="External"/><Relationship Id="rId5" Type="http://schemas.openxmlformats.org/officeDocument/2006/relationships/hyperlink" Target="https://derevoserov.ru/product/imitatsiya-brusa-sort-c-16x136x2000-6000/" TargetMode="External"/><Relationship Id="rId15" Type="http://schemas.openxmlformats.org/officeDocument/2006/relationships/hyperlink" Target="https://derevoserov.ru/product/polovaya-doska-listvennicza-optom-sort-ab-35x135x1000-6000/" TargetMode="External"/><Relationship Id="rId23" Type="http://schemas.openxmlformats.org/officeDocument/2006/relationships/hyperlink" Target="https://derevoserov.ru/product/evrovagonka-osina-opt-sort-ab-14x75-120x1000-1500/" TargetMode="External"/><Relationship Id="rId28" Type="http://schemas.openxmlformats.org/officeDocument/2006/relationships/hyperlink" Target="https://derevoserov.ru/product/yevrovagonka-khvoya-opt-sort-eav-125x85-90x1600-6000/" TargetMode="External"/><Relationship Id="rId36" Type="http://schemas.openxmlformats.org/officeDocument/2006/relationships/hyperlink" Target="https://derevoserov.ru/product/yevrovagonka-shtil-osina-opt-sort-ab-14x75-120x1600-6000/" TargetMode="External"/><Relationship Id="rId49" Type="http://schemas.openxmlformats.org/officeDocument/2006/relationships/hyperlink" Target="https://derevoserov.ru/product/doska-strogannaya-suhaya-opt-25x200x6000-sosna-sort-ab/" TargetMode="External"/><Relationship Id="rId57" Type="http://schemas.openxmlformats.org/officeDocument/2006/relationships/hyperlink" Target="https://derevoserov.ru/product/doska-strogannaya-suhaya-opt-50x150x6000-osina-sort-ab/" TargetMode="External"/><Relationship Id="rId61" Type="http://schemas.openxmlformats.org/officeDocument/2006/relationships/hyperlink" Target="https://derevoserov.ru/product/doska-strogannaya-suhaya-opt-50x150x6000-sosna-sort-ab/" TargetMode="External"/><Relationship Id="rId10" Type="http://schemas.openxmlformats.org/officeDocument/2006/relationships/hyperlink" Target="https://derevoserov.ru/product/polovaya-doska-optom-khvoya-sort-ab-35x135x1600-6000/" TargetMode="External"/><Relationship Id="rId19" Type="http://schemas.openxmlformats.org/officeDocument/2006/relationships/hyperlink" Target="https://derevoserov.ru/product/yevrovagonka-listvennitsa-optom-sort-ab-125x85-90x1600-6000/" TargetMode="External"/><Relationship Id="rId31" Type="http://schemas.openxmlformats.org/officeDocument/2006/relationships/hyperlink" Target="https://derevoserov.ru/product/yevrovagonka-khvoya-opt-sort-c-125x85-90x1600-6000/" TargetMode="External"/><Relationship Id="rId44" Type="http://schemas.openxmlformats.org/officeDocument/2006/relationships/hyperlink" Target="https://derevoserov.ru/product/profilirovannyj-brus-opt-100x150x6000-osina-sort-ab/" TargetMode="External"/><Relationship Id="rId52" Type="http://schemas.openxmlformats.org/officeDocument/2006/relationships/hyperlink" Target="https://derevoserov.ru/product/doska-strogannaya-suhaya-opt-25x200x6000-osina-sort-ab/" TargetMode="External"/><Relationship Id="rId60" Type="http://schemas.openxmlformats.org/officeDocument/2006/relationships/hyperlink" Target="https://derevoserov.ru/product/doska-strogannaya-suhaya-opt-50x100x6000-sosna-sort-ab/" TargetMode="External"/><Relationship Id="rId65" Type="http://schemas.openxmlformats.org/officeDocument/2006/relationships/hyperlink" Target="https://derevoserov.ru/product/doska-strogannaya-suhaya-opt-40x150x6000-sosna-sort-ab/" TargetMode="External"/><Relationship Id="rId73" Type="http://schemas.openxmlformats.org/officeDocument/2006/relationships/hyperlink" Target="https://derevoserov.ru/product/brus-150x200x6000-optom-sosna/" TargetMode="External"/><Relationship Id="rId4" Type="http://schemas.openxmlformats.org/officeDocument/2006/relationships/hyperlink" Target="https://derevoserov.ru/product/imitatsiya-brusa-sort-a-b-16x136x2000-6000/" TargetMode="External"/><Relationship Id="rId9" Type="http://schemas.openxmlformats.org/officeDocument/2006/relationships/hyperlink" Target="https://derevoserov.ru/product/polovaya-doska-optom-khvoya-sort-ab-28x135x1600-6000/" TargetMode="External"/><Relationship Id="rId14" Type="http://schemas.openxmlformats.org/officeDocument/2006/relationships/hyperlink" Target="https://derevoserov.ru/optovyy-katalog/polovaya-doska-optom/" TargetMode="External"/><Relationship Id="rId22" Type="http://schemas.openxmlformats.org/officeDocument/2006/relationships/hyperlink" Target="https://derevoserov.ru/product/yevrovagonka-osina-opt-sort-c-14x75-120x1600-6000/" TargetMode="External"/><Relationship Id="rId27" Type="http://schemas.openxmlformats.org/officeDocument/2006/relationships/hyperlink" Target="https://derevoserov.ru/product/yevrovagonka-shtil-khvoya-sort-c-125x110-120x1600-6000/" TargetMode="External"/><Relationship Id="rId30" Type="http://schemas.openxmlformats.org/officeDocument/2006/relationships/hyperlink" Target="https://derevoserov.ru/product/yevrovagonka-khvoya-opt-sort-eab-125x85-90x1000-1500/" TargetMode="External"/><Relationship Id="rId35" Type="http://schemas.openxmlformats.org/officeDocument/2006/relationships/hyperlink" Target="https://derevoserov.ru/product/yevrovagonka-shtil-listvennitsa-opt-sort-ab-125x110-120x1600-6000/" TargetMode="External"/><Relationship Id="rId43" Type="http://schemas.openxmlformats.org/officeDocument/2006/relationships/hyperlink" Target="https://derevoserov.ru/product/profilirovannyj-brus-opt-150x150x6000-osina-sort-ab/" TargetMode="External"/><Relationship Id="rId48" Type="http://schemas.openxmlformats.org/officeDocument/2006/relationships/hyperlink" Target="https://derevoserov.ru/product/profilirovannyj-brus-opt-100x100x6000-sosna-sort-ab/" TargetMode="External"/><Relationship Id="rId56" Type="http://schemas.openxmlformats.org/officeDocument/2006/relationships/hyperlink" Target="https://derevoserov.ru/product/doska-strogannaya-suhaya-opt-50x100x6000-osina-sort-ab/" TargetMode="External"/><Relationship Id="rId64" Type="http://schemas.openxmlformats.org/officeDocument/2006/relationships/hyperlink" Target="https://derevoserov.ru/product/doska-strogannaya-suhaya-opt-40x100x6000-sosna-sort-ab/" TargetMode="External"/><Relationship Id="rId69" Type="http://schemas.openxmlformats.org/officeDocument/2006/relationships/hyperlink" Target="https://derevoserov.ru/product/brus-150x150x6000-optom-osina/" TargetMode="External"/><Relationship Id="rId77" Type="http://schemas.openxmlformats.org/officeDocument/2006/relationships/hyperlink" Target="https://derevoserov.ru/product/brus-100x150x6000-optom-sosna/" TargetMode="External"/><Relationship Id="rId8" Type="http://schemas.openxmlformats.org/officeDocument/2006/relationships/hyperlink" Target="https://derevoserov.ru/product/polovaya-doska-listvennitsa-optom-sort-c-28x135x1000-6000/" TargetMode="External"/><Relationship Id="rId51" Type="http://schemas.openxmlformats.org/officeDocument/2006/relationships/hyperlink" Target="https://derevoserov.ru/product/doska-strogannaya-suhaya-opt-25x100x6000-sosna-sort-ab/" TargetMode="External"/><Relationship Id="rId72" Type="http://schemas.openxmlformats.org/officeDocument/2006/relationships/hyperlink" Target="https://derevoserov.ru/product/brus-200x200x6000-optom-sosna/" TargetMode="External"/><Relationship Id="rId3" Type="http://schemas.openxmlformats.org/officeDocument/2006/relationships/hyperlink" Target="https://derevoserov.ru/optovyy-katalog/blok-khaus-optom/" TargetMode="External"/><Relationship Id="rId12" Type="http://schemas.openxmlformats.org/officeDocument/2006/relationships/hyperlink" Target="https://derevoserov.ru/product/polovaya-doska-hvoya-opt-sort-c-35x135x1600-6000/" TargetMode="External"/><Relationship Id="rId17" Type="http://schemas.openxmlformats.org/officeDocument/2006/relationships/hyperlink" Target="https://derevoserov.ru/product/yevrovagonka-listvennitsa-opt-sort-c-125x85-90x1600-6000/" TargetMode="External"/><Relationship Id="rId25" Type="http://schemas.openxmlformats.org/officeDocument/2006/relationships/hyperlink" Target="https://derevoserov.ru/product/yevrovagonka-shtil-khvoya-opt-sort-eab-125x110-120x1600-6000/" TargetMode="External"/><Relationship Id="rId33" Type="http://schemas.openxmlformats.org/officeDocument/2006/relationships/hyperlink" Target="https://derevoserov.ru/product/terrasnaya-doska-listvennicza-opt-sort-ab-28x135x1600-6000/" TargetMode="External"/><Relationship Id="rId38" Type="http://schemas.openxmlformats.org/officeDocument/2006/relationships/hyperlink" Target="https://derevoserov.ru/product/evrovagonka-shtil-listvennicza-opt-sort-c-125x110-120x1600-6000/" TargetMode="External"/><Relationship Id="rId46" Type="http://schemas.openxmlformats.org/officeDocument/2006/relationships/hyperlink" Target="https://derevoserov.ru/product/profilirovannyj-brus-opt-150x150x6000-sosna-sort-ab/" TargetMode="External"/><Relationship Id="rId59" Type="http://schemas.openxmlformats.org/officeDocument/2006/relationships/hyperlink" Target="https://derevoserov.ru/product/doska-strogannaya-suhaya-opt-40x200x6000-sosna-sort-ab/" TargetMode="External"/><Relationship Id="rId67" Type="http://schemas.openxmlformats.org/officeDocument/2006/relationships/hyperlink" Target="https://derevoserov.ru/product/brus-100x150x6000-optom-osina/" TargetMode="External"/><Relationship Id="rId20" Type="http://schemas.openxmlformats.org/officeDocument/2006/relationships/hyperlink" Target="https://derevoserov.ru/product/yevrovagonka-osina-opt-sort-ab-14x75-120x1600-6000/" TargetMode="External"/><Relationship Id="rId41" Type="http://schemas.openxmlformats.org/officeDocument/2006/relationships/hyperlink" Target="https://derevoserov.ru/product/evrovagonka-shtil-osina-opt-sort-c-14x75-120x1600-6000/" TargetMode="External"/><Relationship Id="rId54" Type="http://schemas.openxmlformats.org/officeDocument/2006/relationships/hyperlink" Target="https://derevoserov.ru/product/doska-strogannaya-suhaya-opt-25x100x6000-osina-sort-ab/" TargetMode="External"/><Relationship Id="rId62" Type="http://schemas.openxmlformats.org/officeDocument/2006/relationships/hyperlink" Target="https://derevoserov.ru/product/doska-strogannaya-suhaya-opt-40x100x6000-osina-sort-ab/" TargetMode="External"/><Relationship Id="rId70" Type="http://schemas.openxmlformats.org/officeDocument/2006/relationships/hyperlink" Target="https://derevoserov.ru/product/brus-150x200x6000-optom-osina/" TargetMode="External"/><Relationship Id="rId75" Type="http://schemas.openxmlformats.org/officeDocument/2006/relationships/hyperlink" Target="https://derevoserov.ru/product/brus-150x200x6000-optom-sosna/" TargetMode="External"/><Relationship Id="rId1" Type="http://schemas.openxmlformats.org/officeDocument/2006/relationships/hyperlink" Target="https://derevoserov.ru/product/blok-khaus-optom-sort-c-28x135x2000-6000/" TargetMode="External"/><Relationship Id="rId6" Type="http://schemas.openxmlformats.org/officeDocument/2006/relationships/hyperlink" Target="https://derevoserov.ru/optovyy-katalog/imitatsiya-brusa-optom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derevoserov.ru/product/doska-strogannaya-sukhaya-25x200x6000-sosna-sort-ab/" TargetMode="External"/><Relationship Id="rId117" Type="http://schemas.openxmlformats.org/officeDocument/2006/relationships/hyperlink" Target="https://derevoserov.ru/product/drevesnyy-napolnitel-vedro-65-kg/" TargetMode="External"/><Relationship Id="rId21" Type="http://schemas.openxmlformats.org/officeDocument/2006/relationships/hyperlink" Target="https://derevoserov.ru/product/doska-strogannaya-sukhaya-50x100x6000-osina-sort-ab/" TargetMode="External"/><Relationship Id="rId42" Type="http://schemas.openxmlformats.org/officeDocument/2006/relationships/hyperlink" Target="https://derevoserov.ru/product/doska-strogannaya-sukhaya-50x100x6000-sosna-sort-ab/" TargetMode="External"/><Relationship Id="rId47" Type="http://schemas.openxmlformats.org/officeDocument/2006/relationships/hyperlink" Target="https://derevoserov.ru/product-category/terrasnaya-doska/" TargetMode="External"/><Relationship Id="rId63" Type="http://schemas.openxmlformats.org/officeDocument/2006/relationships/hyperlink" Target="https://derevoserov.ru/product/doska-obreznaya-25x100x6000-osina-sort-1-3/" TargetMode="External"/><Relationship Id="rId68" Type="http://schemas.openxmlformats.org/officeDocument/2006/relationships/hyperlink" Target="https://derevoserov.ru/product/doska-obreznaya-25x200x6000-sosna-sort-1-3/" TargetMode="External"/><Relationship Id="rId84" Type="http://schemas.openxmlformats.org/officeDocument/2006/relationships/hyperlink" Target="https://derevoserov.ru/product/brus-150x150x6000-sosna-sort-1-3/" TargetMode="External"/><Relationship Id="rId89" Type="http://schemas.openxmlformats.org/officeDocument/2006/relationships/hyperlink" Target="https://derevoserov.ru/product/brus-100x200x6000-osina-sort-1-3/" TargetMode="External"/><Relationship Id="rId112" Type="http://schemas.openxmlformats.org/officeDocument/2006/relationships/hyperlink" Target="https://derevoserov.ru/product/doska-sukhaya-obreznaya-50x150x6000-osina-sort-1-3/" TargetMode="External"/><Relationship Id="rId133" Type="http://schemas.openxmlformats.org/officeDocument/2006/relationships/hyperlink" Target="https://derevoserov.ru/product/spil-listvenniczy-46-40h10-sm/" TargetMode="External"/><Relationship Id="rId138" Type="http://schemas.openxmlformats.org/officeDocument/2006/relationships/hyperlink" Target="https://derevoserov.ru/product/stol-iz-brevna-osiny-3-metra/" TargetMode="External"/><Relationship Id="rId16" Type="http://schemas.openxmlformats.org/officeDocument/2006/relationships/hyperlink" Target="https://derevoserov.ru/product/doska-strogannaya-sukhaya-25x150x6000-osina-sort-ab/" TargetMode="External"/><Relationship Id="rId107" Type="http://schemas.openxmlformats.org/officeDocument/2006/relationships/hyperlink" Target="https://derevoserov.ru/product/doska-sukhaya-obreznaya-25x200x6000-osina-sort-1-3/" TargetMode="External"/><Relationship Id="rId11" Type="http://schemas.openxmlformats.org/officeDocument/2006/relationships/hyperlink" Target="https://derevoserov.ru/product/polovaya-doska-listvennitsa-sort-ab-28x135x1000-6000/" TargetMode="External"/><Relationship Id="rId32" Type="http://schemas.openxmlformats.org/officeDocument/2006/relationships/hyperlink" Target="https://derevoserov.ru/product/profilirovannyy-brus-150x150x6000-osina-sort-ab/" TargetMode="External"/><Relationship Id="rId37" Type="http://schemas.openxmlformats.org/officeDocument/2006/relationships/hyperlink" Target="https://derevoserov.ru/product-category/polovaya-doska/" TargetMode="External"/><Relationship Id="rId53" Type="http://schemas.openxmlformats.org/officeDocument/2006/relationships/hyperlink" Target="https://derevoserov.ru/product/terrasnaya-doska-listvennicza-sort-c-28x135x1600-6000/" TargetMode="External"/><Relationship Id="rId58" Type="http://schemas.openxmlformats.org/officeDocument/2006/relationships/hyperlink" Target="https://derevoserov.ru/product/evrovagonka-shtil-hvoya-sort-c-125x110-120x1600-6000/" TargetMode="External"/><Relationship Id="rId74" Type="http://schemas.openxmlformats.org/officeDocument/2006/relationships/hyperlink" Target="https://derevoserov.ru/product/doska-obreznaya-40x200x60004000-osina-sort-1-3/" TargetMode="External"/><Relationship Id="rId79" Type="http://schemas.openxmlformats.org/officeDocument/2006/relationships/hyperlink" Target="https://derevoserov.ru/product/doska-obreznaya-50x150x60004000-sosna-sort-1-3/" TargetMode="External"/><Relationship Id="rId102" Type="http://schemas.openxmlformats.org/officeDocument/2006/relationships/hyperlink" Target="https://derevoserov.ru/product/doska-sukhaya-obreznaya-40x200x6000-sosna-sort-1-3/" TargetMode="External"/><Relationship Id="rId123" Type="http://schemas.openxmlformats.org/officeDocument/2006/relationships/hyperlink" Target="https://derevoserov.ru/product/kormushka-dlya-pticz-iz-dereva/" TargetMode="External"/><Relationship Id="rId128" Type="http://schemas.openxmlformats.org/officeDocument/2006/relationships/hyperlink" Target="https://derevoserov.ru/product/kora-khvoynykh-derevyev-mulcha/" TargetMode="External"/><Relationship Id="rId144" Type="http://schemas.openxmlformats.org/officeDocument/2006/relationships/hyperlink" Target="https://derevoserov.ru/product/drova-berezovyye-dolgotyem-4-kuba-kamaz/" TargetMode="External"/><Relationship Id="rId149" Type="http://schemas.openxmlformats.org/officeDocument/2006/relationships/hyperlink" Target="https://derevoserov.ru/product/drova-kolotyye-smeshannyye-osina-bereza-35-kuba-gazon/" TargetMode="External"/><Relationship Id="rId5" Type="http://schemas.openxmlformats.org/officeDocument/2006/relationships/hyperlink" Target="https://derevoserov.ru/product/yevrovagonka-shtil-listvennitsa-sort-ab-125x110-120x1600-6000/" TargetMode="External"/><Relationship Id="rId90" Type="http://schemas.openxmlformats.org/officeDocument/2006/relationships/hyperlink" Target="https://derevoserov.ru/product/brus-150x150x6000-osina-sort-1-3/" TargetMode="External"/><Relationship Id="rId95" Type="http://schemas.openxmlformats.org/officeDocument/2006/relationships/hyperlink" Target="https://derevoserov.ru/product-category/doska-obreznaya/" TargetMode="External"/><Relationship Id="rId22" Type="http://schemas.openxmlformats.org/officeDocument/2006/relationships/hyperlink" Target="https://derevoserov.ru/product/doska-strogannaya-sukhaya-50x200x6000-osina-sort-ab/" TargetMode="External"/><Relationship Id="rId27" Type="http://schemas.openxmlformats.org/officeDocument/2006/relationships/hyperlink" Target="https://derevoserov.ru/product/profilirovannyy-brus-100x100x6000-sosna-sort-ab/" TargetMode="External"/><Relationship Id="rId43" Type="http://schemas.openxmlformats.org/officeDocument/2006/relationships/hyperlink" Target="https://derevoserov.ru/product/doska-strogannaya-sukhaya-50x150x6000-sosna-sort-ab/" TargetMode="External"/><Relationship Id="rId48" Type="http://schemas.openxmlformats.org/officeDocument/2006/relationships/hyperlink" Target="https://derevoserov.ru/product/imitacziya-brusa-sort-c-16x136x2000-6000/" TargetMode="External"/><Relationship Id="rId64" Type="http://schemas.openxmlformats.org/officeDocument/2006/relationships/hyperlink" Target="https://derevoserov.ru/product/doska-obreznaya-25x100x6000-sosna-sort-1-3/" TargetMode="External"/><Relationship Id="rId69" Type="http://schemas.openxmlformats.org/officeDocument/2006/relationships/hyperlink" Target="https://derevoserov.ru/product/doska-obreznaya-40x100x60004000-osina-sort-1-3/" TargetMode="External"/><Relationship Id="rId113" Type="http://schemas.openxmlformats.org/officeDocument/2006/relationships/hyperlink" Target="https://derevoserov.ru/product/doska-sukhaya-obreznaya-50x200x6000-osina-sort-1-3/" TargetMode="External"/><Relationship Id="rId118" Type="http://schemas.openxmlformats.org/officeDocument/2006/relationships/hyperlink" Target="https://derevoserov.ru/product/drevesnyy-napolnitel-meshok-10-kg/" TargetMode="External"/><Relationship Id="rId134" Type="http://schemas.openxmlformats.org/officeDocument/2006/relationships/hyperlink" Target="https://derevoserov.ru/product/berezovyy-venik/" TargetMode="External"/><Relationship Id="rId139" Type="http://schemas.openxmlformats.org/officeDocument/2006/relationships/hyperlink" Target="https://derevoserov.ru/product/stol-iz-brevna-osiny-4-metra/" TargetMode="External"/><Relationship Id="rId80" Type="http://schemas.openxmlformats.org/officeDocument/2006/relationships/hyperlink" Target="https://derevoserov.ru/product/doska-obreznaya-50x200x60004000-sosna-sort-1-3/" TargetMode="External"/><Relationship Id="rId85" Type="http://schemas.openxmlformats.org/officeDocument/2006/relationships/hyperlink" Target="https://derevoserov.ru/product/brus-150x200x6000-sosna-sort-1-3/" TargetMode="External"/><Relationship Id="rId150" Type="http://schemas.openxmlformats.org/officeDocument/2006/relationships/hyperlink" Target="https://derevoserov.ru/product/drova-kolotyye-sukhiye-v-yashchikakh-1-yashchik-1-kub/" TargetMode="External"/><Relationship Id="rId12" Type="http://schemas.openxmlformats.org/officeDocument/2006/relationships/hyperlink" Target="https://derevoserov.ru/product/polovaya-doska-listvennitsa-sort-ab-35x135x1000-6000/" TargetMode="External"/><Relationship Id="rId17" Type="http://schemas.openxmlformats.org/officeDocument/2006/relationships/hyperlink" Target="https://derevoserov.ru/product/doska-strogannaya-sukhaya-25x200x6000-osina-sort-ab/" TargetMode="External"/><Relationship Id="rId25" Type="http://schemas.openxmlformats.org/officeDocument/2006/relationships/hyperlink" Target="https://derevoserov.ru/product/doska-strogannaya-sukhaya-25x150x6000-sosna-sort-ab/" TargetMode="External"/><Relationship Id="rId33" Type="http://schemas.openxmlformats.org/officeDocument/2006/relationships/hyperlink" Target="https://derevoserov.ru/product-category/profilirovannyy-brus/" TargetMode="External"/><Relationship Id="rId38" Type="http://schemas.openxmlformats.org/officeDocument/2006/relationships/hyperlink" Target="https://derevoserov.ru/product-category/polovaya-doska/" TargetMode="External"/><Relationship Id="rId46" Type="http://schemas.openxmlformats.org/officeDocument/2006/relationships/hyperlink" Target="https://derevoserov.ru/product/terrasnaya-doska-listvennitsa-sort-av-28x135x1600-6000/" TargetMode="External"/><Relationship Id="rId59" Type="http://schemas.openxmlformats.org/officeDocument/2006/relationships/hyperlink" Target="https://derevoserov.ru/product/evrovagonka-shtil-listvennicza-sort-c-125x110-120x1600-6000/" TargetMode="External"/><Relationship Id="rId67" Type="http://schemas.openxmlformats.org/officeDocument/2006/relationships/hyperlink" Target="https://derevoserov.ru/product/doska-obreznaya-25x200x6000-osina-sort-1-3/" TargetMode="External"/><Relationship Id="rId103" Type="http://schemas.openxmlformats.org/officeDocument/2006/relationships/hyperlink" Target="https://derevoserov.ru/product/doska-sukhaya-obreznaya-50x100x6000-sosna-sort-1-3/" TargetMode="External"/><Relationship Id="rId108" Type="http://schemas.openxmlformats.org/officeDocument/2006/relationships/hyperlink" Target="https://derevoserov.ru/product/doska-sukhaya-obreznaya-40x100x6000-osina-sort-1-3/" TargetMode="External"/><Relationship Id="rId116" Type="http://schemas.openxmlformats.org/officeDocument/2006/relationships/hyperlink" Target="https://derevoserov.ru/product/drevesnyy-napolnitel-vedro-35-kg/" TargetMode="External"/><Relationship Id="rId124" Type="http://schemas.openxmlformats.org/officeDocument/2006/relationships/hyperlink" Target="https://derevoserov.ru/product/krovat-iz-massiva-dereva-120-x-200-sm/" TargetMode="External"/><Relationship Id="rId129" Type="http://schemas.openxmlformats.org/officeDocument/2006/relationships/hyperlink" Target="https://derevoserov.ru/product/derevyannyj-domik-dlya-koshki-sobaki-40x40-sm/" TargetMode="External"/><Relationship Id="rId137" Type="http://schemas.openxmlformats.org/officeDocument/2006/relationships/hyperlink" Target="https://derevoserov.ru/product/listya-brusniki-sushenyye/" TargetMode="External"/><Relationship Id="rId20" Type="http://schemas.openxmlformats.org/officeDocument/2006/relationships/hyperlink" Target="https://derevoserov.ru/product/doska-strogannaya-sukhaya-40x200x6000-osina-sort-ab/" TargetMode="External"/><Relationship Id="rId41" Type="http://schemas.openxmlformats.org/officeDocument/2006/relationships/hyperlink" Target="https://derevoserov.ru/product/doska-strogannaya-sukhaya-40x200x6000-sosna-sort-ab/" TargetMode="External"/><Relationship Id="rId54" Type="http://schemas.openxmlformats.org/officeDocument/2006/relationships/hyperlink" Target="https://derevoserov.ru/product/brusok-montazhnyy-18x35-sort-abc/" TargetMode="External"/><Relationship Id="rId62" Type="http://schemas.openxmlformats.org/officeDocument/2006/relationships/hyperlink" Target="https://derevoserov.ru/product/planka-soedinitelnaya-dlya-vagonki/" TargetMode="External"/><Relationship Id="rId70" Type="http://schemas.openxmlformats.org/officeDocument/2006/relationships/hyperlink" Target="https://derevoserov.ru/product/doska-obreznaya-40x150x60004000-osina-sort-1-3/" TargetMode="External"/><Relationship Id="rId75" Type="http://schemas.openxmlformats.org/officeDocument/2006/relationships/hyperlink" Target="https://derevoserov.ru/product/doska-obreznaya-40x100x60004000-sosna-sort-1-3/" TargetMode="External"/><Relationship Id="rId83" Type="http://schemas.openxmlformats.org/officeDocument/2006/relationships/hyperlink" Target="https://derevoserov.ru/product/brus-100x200x6000-sosna-sort-1-3/" TargetMode="External"/><Relationship Id="rId88" Type="http://schemas.openxmlformats.org/officeDocument/2006/relationships/hyperlink" Target="https://derevoserov.ru/product/brus-100x150x6000-osina-sort-1-3/" TargetMode="External"/><Relationship Id="rId91" Type="http://schemas.openxmlformats.org/officeDocument/2006/relationships/hyperlink" Target="https://derevoserov.ru/product/brus-150x200x6000-osina-sort-1-3/" TargetMode="External"/><Relationship Id="rId96" Type="http://schemas.openxmlformats.org/officeDocument/2006/relationships/hyperlink" Target="https://derevoserov.ru/product-category/doska-obreznaya/" TargetMode="External"/><Relationship Id="rId111" Type="http://schemas.openxmlformats.org/officeDocument/2006/relationships/hyperlink" Target="https://derevoserov.ru/product/doska-sukhaya-obreznaya-50x100x6000-osina-sort-1-3/" TargetMode="External"/><Relationship Id="rId132" Type="http://schemas.openxmlformats.org/officeDocument/2006/relationships/hyperlink" Target="https://derevoserov.ru/product/derevyannyj-domik-dlya-koshki-sobaki-100x100-sm/" TargetMode="External"/><Relationship Id="rId140" Type="http://schemas.openxmlformats.org/officeDocument/2006/relationships/hyperlink" Target="https://derevoserov.ru/product/stol-iz-brevna-osiny-6-metra/" TargetMode="External"/><Relationship Id="rId145" Type="http://schemas.openxmlformats.org/officeDocument/2006/relationships/hyperlink" Target="https://derevoserov.ru/product/drova-dolgotyem-berezovyye-7-kubov-ural/" TargetMode="External"/><Relationship Id="rId153" Type="http://schemas.openxmlformats.org/officeDocument/2006/relationships/printerSettings" Target="../printerSettings/printerSettings1.bin"/><Relationship Id="rId1" Type="http://schemas.openxmlformats.org/officeDocument/2006/relationships/hyperlink" Target="https://derevoserov.ru/product/yevrovagonka-khvoya-sort-c-125x85-90x1600-6000/" TargetMode="External"/><Relationship Id="rId6" Type="http://schemas.openxmlformats.org/officeDocument/2006/relationships/hyperlink" Target="https://derevoserov.ru/product/yevrovagonka-shtil-khvoya-sort-eab-125x110-120x1600-6000/" TargetMode="External"/><Relationship Id="rId15" Type="http://schemas.openxmlformats.org/officeDocument/2006/relationships/hyperlink" Target="https://derevoserov.ru/product/doska-strogannaya-sukhaya-25x100x6000-osina-sort-ab/" TargetMode="External"/><Relationship Id="rId23" Type="http://schemas.openxmlformats.org/officeDocument/2006/relationships/hyperlink" Target="https://derevoserov.ru/product/doska-strogannaya-sukhaya-50x150x6000-osina-sort-ab/" TargetMode="External"/><Relationship Id="rId28" Type="http://schemas.openxmlformats.org/officeDocument/2006/relationships/hyperlink" Target="https://derevoserov.ru/product/profilirovannyy-brus-100x150x6000-sosna-sort-ab/" TargetMode="External"/><Relationship Id="rId36" Type="http://schemas.openxmlformats.org/officeDocument/2006/relationships/hyperlink" Target="https://derevoserov.ru/product-category/blok-khaus/" TargetMode="External"/><Relationship Id="rId49" Type="http://schemas.openxmlformats.org/officeDocument/2006/relationships/hyperlink" Target="https://derevoserov.ru/product/blok-haus-sort-c-28x135x2000-6000/" TargetMode="External"/><Relationship Id="rId57" Type="http://schemas.openxmlformats.org/officeDocument/2006/relationships/hyperlink" Target="https://derevoserov.ru/product/brusok-montazhnyj-30x40-hvoya-sort-abc/" TargetMode="External"/><Relationship Id="rId106" Type="http://schemas.openxmlformats.org/officeDocument/2006/relationships/hyperlink" Target="https://derevoserov.ru/product/doska-sukhaya-obreznaya-25x150x6000-osina-sort-1-3/" TargetMode="External"/><Relationship Id="rId114" Type="http://schemas.openxmlformats.org/officeDocument/2006/relationships/hyperlink" Target="https://derevoserov.ru/product/drevesnyye-pellety-1000-kg/" TargetMode="External"/><Relationship Id="rId119" Type="http://schemas.openxmlformats.org/officeDocument/2006/relationships/hyperlink" Target="https://derevoserov.ru/product/drevesnyy-napolnitel-meshok-20-kg/" TargetMode="External"/><Relationship Id="rId127" Type="http://schemas.openxmlformats.org/officeDocument/2006/relationships/hyperlink" Target="https://derevoserov.ru/product/krovat-iz-massiva-dereva-180-x-200-sm/" TargetMode="External"/><Relationship Id="rId10" Type="http://schemas.openxmlformats.org/officeDocument/2006/relationships/hyperlink" Target="https://derevoserov.ru/product/imitatsiya-brusa-sort-eab-16x136x6000/" TargetMode="External"/><Relationship Id="rId31" Type="http://schemas.openxmlformats.org/officeDocument/2006/relationships/hyperlink" Target="https://derevoserov.ru/product/profilirovannyy-brus-100x150x6000-osina-sort-ab/" TargetMode="External"/><Relationship Id="rId44" Type="http://schemas.openxmlformats.org/officeDocument/2006/relationships/hyperlink" Target="https://derevoserov.ru/product/terrasnaya-doska-hvoya-sort-eav-28x135x1600-6000/" TargetMode="External"/><Relationship Id="rId52" Type="http://schemas.openxmlformats.org/officeDocument/2006/relationships/hyperlink" Target="https://derevoserov.ru/product/polovaya-doska-listvennicza-sort-c-28x135x1000-6000/" TargetMode="External"/><Relationship Id="rId60" Type="http://schemas.openxmlformats.org/officeDocument/2006/relationships/hyperlink" Target="https://derevoserov.ru/product/evrovagonka-shtil-osina-sort-c-14x75-120x1600-6000/" TargetMode="External"/><Relationship Id="rId65" Type="http://schemas.openxmlformats.org/officeDocument/2006/relationships/hyperlink" Target="https://derevoserov.ru/product/doska-obreznaya-25x150x6000-osina-sort-1-3/" TargetMode="External"/><Relationship Id="rId73" Type="http://schemas.openxmlformats.org/officeDocument/2006/relationships/hyperlink" Target="https://derevoserov.ru/product/doska-obreznaya-50x200x60004000-osina-sort-1-3/" TargetMode="External"/><Relationship Id="rId78" Type="http://schemas.openxmlformats.org/officeDocument/2006/relationships/hyperlink" Target="https://derevoserov.ru/product/doska-obreznaya-50x100x60004000-sosna-sort-1-3/" TargetMode="External"/><Relationship Id="rId81" Type="http://schemas.openxmlformats.org/officeDocument/2006/relationships/hyperlink" Target="https://derevoserov.ru/product/brus-100x100x6000-sosna-sort-1-3/" TargetMode="External"/><Relationship Id="rId86" Type="http://schemas.openxmlformats.org/officeDocument/2006/relationships/hyperlink" Target="https://derevoserov.ru/product/brus-200x200x6000-sosna-sort-1-3/" TargetMode="External"/><Relationship Id="rId94" Type="http://schemas.openxmlformats.org/officeDocument/2006/relationships/hyperlink" Target="https://derevoserov.ru/product-category/brus/" TargetMode="External"/><Relationship Id="rId99" Type="http://schemas.openxmlformats.org/officeDocument/2006/relationships/hyperlink" Target="https://derevoserov.ru/product/doska-sukhaya-obreznaya-25x200x6000-sosna-sort-1-3/" TargetMode="External"/><Relationship Id="rId101" Type="http://schemas.openxmlformats.org/officeDocument/2006/relationships/hyperlink" Target="https://derevoserov.ru/product/doska-sukhaya-obreznaya-40x150x6000-sosna-sort-1-3/" TargetMode="External"/><Relationship Id="rId122" Type="http://schemas.openxmlformats.org/officeDocument/2006/relationships/hyperlink" Target="https://derevoserov.ru/product/drevesnyy-ugol-berezovyy-5-kg/" TargetMode="External"/><Relationship Id="rId130" Type="http://schemas.openxmlformats.org/officeDocument/2006/relationships/hyperlink" Target="https://derevoserov.ru/product/derevyannyj-domik-dlya-koshki-sobaki-60x60-sm/" TargetMode="External"/><Relationship Id="rId135" Type="http://schemas.openxmlformats.org/officeDocument/2006/relationships/hyperlink" Target="https://derevoserov.ru/product/venik-pikhtovyy/" TargetMode="External"/><Relationship Id="rId143" Type="http://schemas.openxmlformats.org/officeDocument/2006/relationships/hyperlink" Target="https://derevoserov.ru/product/lavka-iz-brevna-osiny-6-metrov/" TargetMode="External"/><Relationship Id="rId148" Type="http://schemas.openxmlformats.org/officeDocument/2006/relationships/hyperlink" Target="https://derevoserov.ru/product/drova-berezovyye-kolotyye-3-5-kuba-gazon/" TargetMode="External"/><Relationship Id="rId151" Type="http://schemas.openxmlformats.org/officeDocument/2006/relationships/hyperlink" Target="https://derevoserov.ru/product/drova-pilenyye-berezovyye-4-kuba-gazon/" TargetMode="External"/><Relationship Id="rId4" Type="http://schemas.openxmlformats.org/officeDocument/2006/relationships/hyperlink" Target="https://derevoserov.ru/product/yevrovagonka-osina-sort-c-14x75-120x1600-6000/" TargetMode="External"/><Relationship Id="rId9" Type="http://schemas.openxmlformats.org/officeDocument/2006/relationships/hyperlink" Target="https://derevoserov.ru/product/blok-khaus-sort-eab-28x135x2000-6000/" TargetMode="External"/><Relationship Id="rId13" Type="http://schemas.openxmlformats.org/officeDocument/2006/relationships/hyperlink" Target="https://derevoserov.ru/product/polovaya-doska-khvoya-sort-eab-28x135x1000-6000/" TargetMode="External"/><Relationship Id="rId18" Type="http://schemas.openxmlformats.org/officeDocument/2006/relationships/hyperlink" Target="https://derevoserov.ru/product/doska-strogannaya-sukhaya-40x100x6000-osina-sort-ab/" TargetMode="External"/><Relationship Id="rId39" Type="http://schemas.openxmlformats.org/officeDocument/2006/relationships/hyperlink" Target="https://derevoserov.ru/product/doska-strogannaya-sukhaya-40x100x6000-sosna-sort-ab/" TargetMode="External"/><Relationship Id="rId109" Type="http://schemas.openxmlformats.org/officeDocument/2006/relationships/hyperlink" Target="https://derevoserov.ru/product/doska-sukhaya-obreznaya-40x150x6000-osina-sort-1-3/" TargetMode="External"/><Relationship Id="rId34" Type="http://schemas.openxmlformats.org/officeDocument/2006/relationships/hyperlink" Target="https://derevoserov.ru/product-category/profilirovannyy-brus/" TargetMode="External"/><Relationship Id="rId50" Type="http://schemas.openxmlformats.org/officeDocument/2006/relationships/hyperlink" Target="https://derevoserov.ru/product/polovaya-doska-hvoya-sort-c-35x135x1000-6000/" TargetMode="External"/><Relationship Id="rId55" Type="http://schemas.openxmlformats.org/officeDocument/2006/relationships/hyperlink" Target="https://derevoserov.ru/product-category/brusok-montazhnyj/" TargetMode="External"/><Relationship Id="rId76" Type="http://schemas.openxmlformats.org/officeDocument/2006/relationships/hyperlink" Target="https://derevoserov.ru/product/doska-obreznaya-40x150x60004000-sosna-sort-1-3/" TargetMode="External"/><Relationship Id="rId97" Type="http://schemas.openxmlformats.org/officeDocument/2006/relationships/hyperlink" Target="https://derevoserov.ru/product/doska-sukhaya-obreznaya-25x100x6000-sosna-sort-1-3/" TargetMode="External"/><Relationship Id="rId104" Type="http://schemas.openxmlformats.org/officeDocument/2006/relationships/hyperlink" Target="https://derevoserov.ru/product/doska-sukhaya-obreznaya-50x150x6000-sosna-sort-1-3/" TargetMode="External"/><Relationship Id="rId120" Type="http://schemas.openxmlformats.org/officeDocument/2006/relationships/hyperlink" Target="https://derevoserov.ru/product/drevesnyy-napolnitel-meshok-5-kg/" TargetMode="External"/><Relationship Id="rId125" Type="http://schemas.openxmlformats.org/officeDocument/2006/relationships/hyperlink" Target="https://derevoserov.ru/product/krovat-iz-massiva-dereva-140-x-200-sm/" TargetMode="External"/><Relationship Id="rId141" Type="http://schemas.openxmlformats.org/officeDocument/2006/relationships/hyperlink" Target="https://derevoserov.ru/product/lavka-iz-brevna-osina-3-metra/" TargetMode="External"/><Relationship Id="rId146" Type="http://schemas.openxmlformats.org/officeDocument/2006/relationships/hyperlink" Target="https://derevoserov.ru/product/drova-dolgotyem-smeshannyye-osina-bereza-4-kubov-kamaz/" TargetMode="External"/><Relationship Id="rId7" Type="http://schemas.openxmlformats.org/officeDocument/2006/relationships/hyperlink" Target="https://derevoserov.ru/product/yevrovagonka-listvennitsa-sort-ab-125x85-90x1600-6000/" TargetMode="External"/><Relationship Id="rId71" Type="http://schemas.openxmlformats.org/officeDocument/2006/relationships/hyperlink" Target="https://derevoserov.ru/product/doska-obreznaya-50x100x60004000-osina-sort-1-3/" TargetMode="External"/><Relationship Id="rId92" Type="http://schemas.openxmlformats.org/officeDocument/2006/relationships/hyperlink" Target="https://derevoserov.ru/product/brus-200x200x6000-osina-sort-1-3/" TargetMode="External"/><Relationship Id="rId2" Type="http://schemas.openxmlformats.org/officeDocument/2006/relationships/hyperlink" Target="https://derevoserov.ru/product/yevrovagonka-khvoya-sort-eab-125x85-90x1600-6000/" TargetMode="External"/><Relationship Id="rId29" Type="http://schemas.openxmlformats.org/officeDocument/2006/relationships/hyperlink" Target="https://derevoserov.ru/product/profilirovannyy-brus-150x150x6000-sosna-sort-ab/" TargetMode="External"/><Relationship Id="rId24" Type="http://schemas.openxmlformats.org/officeDocument/2006/relationships/hyperlink" Target="https://derevoserov.ru/product/doska-strogannaya-sukhaya-25x100x6000-sosna-sort-ab/" TargetMode="External"/><Relationship Id="rId40" Type="http://schemas.openxmlformats.org/officeDocument/2006/relationships/hyperlink" Target="https://derevoserov.ru/product/doska-strogannaya-sukhaya-40x150x6000-sosna-sort-ab/" TargetMode="External"/><Relationship Id="rId45" Type="http://schemas.openxmlformats.org/officeDocument/2006/relationships/hyperlink" Target="https://derevoserov.ru/product-category/terrasnaya-doska/" TargetMode="External"/><Relationship Id="rId66" Type="http://schemas.openxmlformats.org/officeDocument/2006/relationships/hyperlink" Target="https://derevoserov.ru/product/doska-obreznaya-25x150x6000-sosna-sort-1-3/" TargetMode="External"/><Relationship Id="rId87" Type="http://schemas.openxmlformats.org/officeDocument/2006/relationships/hyperlink" Target="https://derevoserov.ru/product/brus-100x100x6000-osina-sort-1-3/" TargetMode="External"/><Relationship Id="rId110" Type="http://schemas.openxmlformats.org/officeDocument/2006/relationships/hyperlink" Target="https://derevoserov.ru/product/doska-sukhaya-obreznaya-40x200x6000-osina-sort-1-3/" TargetMode="External"/><Relationship Id="rId115" Type="http://schemas.openxmlformats.org/officeDocument/2006/relationships/hyperlink" Target="https://derevoserov.ru/product/drevesnyye-pellety-20kg/" TargetMode="External"/><Relationship Id="rId131" Type="http://schemas.openxmlformats.org/officeDocument/2006/relationships/hyperlink" Target="https://derevoserov.ru/product/derevyannyj-domik-dlya-koshki-sobaki-80x80-sm/" TargetMode="External"/><Relationship Id="rId136" Type="http://schemas.openxmlformats.org/officeDocument/2006/relationships/hyperlink" Target="https://derevoserov.ru/product/ivan-chai/" TargetMode="External"/><Relationship Id="rId61" Type="http://schemas.openxmlformats.org/officeDocument/2006/relationships/hyperlink" Target="https://derevoserov.ru/product/planka-soedinitelnaya-dlya-vagonki/" TargetMode="External"/><Relationship Id="rId82" Type="http://schemas.openxmlformats.org/officeDocument/2006/relationships/hyperlink" Target="https://derevoserov.ru/product/brus-100x150x6000-sosna-sort-1-3/" TargetMode="External"/><Relationship Id="rId152" Type="http://schemas.openxmlformats.org/officeDocument/2006/relationships/hyperlink" Target="https://derevoserov.ru/product/drova-pilenyye-smeshannyye-osina-bereza-4-kuba-gazon/" TargetMode="External"/><Relationship Id="rId19" Type="http://schemas.openxmlformats.org/officeDocument/2006/relationships/hyperlink" Target="https://derevoserov.ru/product/doska-strogannaya-sukhaya-40x150x6000-osina-sort-ab/" TargetMode="External"/><Relationship Id="rId14" Type="http://schemas.openxmlformats.org/officeDocument/2006/relationships/hyperlink" Target="https://derevoserov.ru/product/polovaya-doska-khvoya-sort-ab-35x135x1000-6000/" TargetMode="External"/><Relationship Id="rId30" Type="http://schemas.openxmlformats.org/officeDocument/2006/relationships/hyperlink" Target="https://derevoserov.ru/product/profilirovannyy-brus-100x100x6000-osina-sort-ab/" TargetMode="External"/><Relationship Id="rId35" Type="http://schemas.openxmlformats.org/officeDocument/2006/relationships/hyperlink" Target="https://derevoserov.ru/product-category/imitatsiya-brusa/" TargetMode="External"/><Relationship Id="rId56" Type="http://schemas.openxmlformats.org/officeDocument/2006/relationships/hyperlink" Target="https://derevoserov.ru/product/brusok-montazhnyj-18h45-hvoya-sort-abc/" TargetMode="External"/><Relationship Id="rId77" Type="http://schemas.openxmlformats.org/officeDocument/2006/relationships/hyperlink" Target="https://derevoserov.ru/product/doska-obreznaya-40x200x60004000-sosna-sort-1-3/" TargetMode="External"/><Relationship Id="rId100" Type="http://schemas.openxmlformats.org/officeDocument/2006/relationships/hyperlink" Target="https://derevoserov.ru/product/doska-sukhaya-obreznaya-40x100x6000-sosna-sort-1-3/" TargetMode="External"/><Relationship Id="rId105" Type="http://schemas.openxmlformats.org/officeDocument/2006/relationships/hyperlink" Target="https://derevoserov.ru/product/doska-sukhaya-obreznaya-25x100x6000-osina-sort-1-3/" TargetMode="External"/><Relationship Id="rId126" Type="http://schemas.openxmlformats.org/officeDocument/2006/relationships/hyperlink" Target="https://derevoserov.ru/product/krovat-iz-massiva-dereva-160-x-200-sm/" TargetMode="External"/><Relationship Id="rId147" Type="http://schemas.openxmlformats.org/officeDocument/2006/relationships/hyperlink" Target="https://derevoserov.ru/product/drova-smeshannyye-osina-bereza-dolgotyem-7-kubov-ural/" TargetMode="External"/><Relationship Id="rId8" Type="http://schemas.openxmlformats.org/officeDocument/2006/relationships/hyperlink" Target="https://derevoserov.ru/product/yevrovagonka-shtil-osina-sort-ab-14x75-120x1600-6000/" TargetMode="External"/><Relationship Id="rId51" Type="http://schemas.openxmlformats.org/officeDocument/2006/relationships/hyperlink" Target="https://derevoserov.ru/product/polovaya-doska-hvoya-sort-c-28x135x1000-6000/" TargetMode="External"/><Relationship Id="rId72" Type="http://schemas.openxmlformats.org/officeDocument/2006/relationships/hyperlink" Target="https://derevoserov.ru/product/doska-obreznaya-50x150x60004000-osina-sort-1-3/" TargetMode="External"/><Relationship Id="rId93" Type="http://schemas.openxmlformats.org/officeDocument/2006/relationships/hyperlink" Target="https://derevoserov.ru/product-category/brus/" TargetMode="External"/><Relationship Id="rId98" Type="http://schemas.openxmlformats.org/officeDocument/2006/relationships/hyperlink" Target="https://derevoserov.ru/product/doska-sukhaya-obreznaya-25x150x6000-sosna-sort-1-3/" TargetMode="External"/><Relationship Id="rId121" Type="http://schemas.openxmlformats.org/officeDocument/2006/relationships/hyperlink" Target="https://derevoserov.ru/product/drevesnyy-ugol-berezovyy-3-kg/" TargetMode="External"/><Relationship Id="rId142" Type="http://schemas.openxmlformats.org/officeDocument/2006/relationships/hyperlink" Target="https://derevoserov.ru/product/lavka-iz-brevna-osiny-4-metra/" TargetMode="External"/><Relationship Id="rId3" Type="http://schemas.openxmlformats.org/officeDocument/2006/relationships/hyperlink" Target="https://derevoserov.ru/product/yevrovagonka-osina-sort-ab-14x75-120x1600-60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1"/>
  <sheetViews>
    <sheetView tabSelected="1" workbookViewId="0">
      <pane ySplit="1" topLeftCell="A56" activePane="bottomLeft" state="frozen"/>
      <selection pane="bottomLeft" activeCell="H6" sqref="H6"/>
    </sheetView>
  </sheetViews>
  <sheetFormatPr defaultColWidth="12.59765625" defaultRowHeight="15" customHeight="1" x14ac:dyDescent="0.25"/>
  <cols>
    <col min="1" max="1" width="9.59765625" customWidth="1"/>
    <col min="2" max="2" width="14.8984375" customWidth="1"/>
    <col min="3" max="3" width="13" customWidth="1"/>
    <col min="4" max="4" width="10.3984375" customWidth="1"/>
    <col min="5" max="5" width="8" customWidth="1"/>
    <col min="6" max="6" width="12.19921875" customWidth="1"/>
    <col min="7" max="7" width="13.09765625" customWidth="1"/>
    <col min="8" max="8" width="10.69921875" customWidth="1"/>
    <col min="9" max="9" width="7.796875" customWidth="1"/>
    <col min="11" max="26" width="7.59765625" customWidth="1"/>
  </cols>
  <sheetData>
    <row r="1" spans="1:12" ht="48" customHeight="1" thickBot="1" x14ac:dyDescent="0.3">
      <c r="A1" s="5" t="s">
        <v>3</v>
      </c>
      <c r="B1" s="6" t="s">
        <v>4</v>
      </c>
      <c r="C1" s="7" t="s">
        <v>5</v>
      </c>
      <c r="D1" s="6" t="s">
        <v>6</v>
      </c>
      <c r="E1" s="5" t="s">
        <v>7</v>
      </c>
      <c r="F1" s="6" t="s">
        <v>8</v>
      </c>
      <c r="G1" s="6" t="s">
        <v>9</v>
      </c>
      <c r="H1" s="6" t="s">
        <v>10</v>
      </c>
      <c r="I1" s="6" t="s">
        <v>11</v>
      </c>
      <c r="J1" s="8" t="s">
        <v>12</v>
      </c>
      <c r="K1" s="7" t="s">
        <v>13</v>
      </c>
      <c r="L1" s="6" t="s">
        <v>14</v>
      </c>
    </row>
    <row r="2" spans="1:12" ht="16.2" thickTop="1" x14ac:dyDescent="0.3">
      <c r="A2" s="170" t="s">
        <v>15</v>
      </c>
      <c r="B2" s="284" t="s">
        <v>16</v>
      </c>
      <c r="C2" s="287" t="s">
        <v>17</v>
      </c>
      <c r="D2" s="287" t="s">
        <v>18</v>
      </c>
      <c r="E2" s="9" t="s">
        <v>19</v>
      </c>
      <c r="F2" s="9">
        <v>23100</v>
      </c>
      <c r="G2" s="10">
        <f t="shared" ref="G2:G5" si="0">ROUND(F2/$K$2,1)</f>
        <v>184.8</v>
      </c>
      <c r="H2" s="11">
        <f t="shared" ref="H2:H13" si="1">F2*1.2</f>
        <v>27720</v>
      </c>
      <c r="I2" s="10">
        <f t="shared" ref="I2:I5" si="2">ROUND(H2/$K$2,1)</f>
        <v>221.8</v>
      </c>
      <c r="J2" s="12"/>
      <c r="K2" s="287">
        <v>125</v>
      </c>
      <c r="L2" s="13" t="s">
        <v>20</v>
      </c>
    </row>
    <row r="3" spans="1:12" ht="15.6" x14ac:dyDescent="0.3">
      <c r="A3" s="171"/>
      <c r="B3" s="292"/>
      <c r="C3" s="291"/>
      <c r="D3" s="289"/>
      <c r="E3" s="17" t="s">
        <v>21</v>
      </c>
      <c r="F3" s="17">
        <v>12500</v>
      </c>
      <c r="G3" s="17">
        <f t="shared" si="0"/>
        <v>100</v>
      </c>
      <c r="H3" s="18">
        <f t="shared" si="1"/>
        <v>15000</v>
      </c>
      <c r="I3" s="17">
        <f t="shared" si="2"/>
        <v>120</v>
      </c>
      <c r="J3" s="19"/>
      <c r="K3" s="291"/>
      <c r="L3" s="20" t="s">
        <v>20</v>
      </c>
    </row>
    <row r="4" spans="1:12" ht="15.6" x14ac:dyDescent="0.3">
      <c r="A4" s="171"/>
      <c r="B4" s="292"/>
      <c r="C4" s="291"/>
      <c r="D4" s="290" t="s">
        <v>22</v>
      </c>
      <c r="E4" s="21" t="s">
        <v>19</v>
      </c>
      <c r="F4" s="17">
        <v>17500</v>
      </c>
      <c r="G4" s="17">
        <f t="shared" si="0"/>
        <v>140</v>
      </c>
      <c r="H4" s="18">
        <f t="shared" si="1"/>
        <v>21000</v>
      </c>
      <c r="I4" s="17">
        <f t="shared" si="2"/>
        <v>168</v>
      </c>
      <c r="J4" s="19"/>
      <c r="K4" s="291"/>
      <c r="L4" s="20" t="s">
        <v>20</v>
      </c>
    </row>
    <row r="5" spans="1:12" ht="16.2" thickBot="1" x14ac:dyDescent="0.35">
      <c r="A5" s="171"/>
      <c r="B5" s="293"/>
      <c r="C5" s="288"/>
      <c r="D5" s="288"/>
      <c r="E5" s="23" t="s">
        <v>21</v>
      </c>
      <c r="F5" s="23">
        <v>10000</v>
      </c>
      <c r="G5" s="23">
        <f t="shared" si="0"/>
        <v>80</v>
      </c>
      <c r="H5" s="24">
        <f t="shared" si="1"/>
        <v>12000</v>
      </c>
      <c r="I5" s="23">
        <f t="shared" si="2"/>
        <v>96</v>
      </c>
      <c r="J5" s="25"/>
      <c r="K5" s="288"/>
      <c r="L5" s="26" t="s">
        <v>20</v>
      </c>
    </row>
    <row r="6" spans="1:12" ht="16.2" thickTop="1" x14ac:dyDescent="0.3">
      <c r="A6" s="171"/>
      <c r="B6" s="284" t="s">
        <v>23</v>
      </c>
      <c r="C6" s="294" t="s">
        <v>134</v>
      </c>
      <c r="D6" s="287" t="s">
        <v>24</v>
      </c>
      <c r="E6" s="9" t="s">
        <v>19</v>
      </c>
      <c r="F6" s="9">
        <v>23100</v>
      </c>
      <c r="G6" s="163">
        <f t="shared" ref="G6:G9" si="3">ROUND(F6/$K$6,1)</f>
        <v>288.8</v>
      </c>
      <c r="H6" s="259">
        <f t="shared" si="1"/>
        <v>27720</v>
      </c>
      <c r="I6" s="163">
        <f t="shared" ref="I6:I9" si="4">ROUND(H6/$K$6,1)</f>
        <v>346.5</v>
      </c>
      <c r="J6" s="256"/>
      <c r="K6" s="296">
        <v>80</v>
      </c>
      <c r="L6" s="257" t="s">
        <v>25</v>
      </c>
    </row>
    <row r="7" spans="1:12" ht="15.6" x14ac:dyDescent="0.3">
      <c r="A7" s="171"/>
      <c r="B7" s="292"/>
      <c r="C7" s="291"/>
      <c r="D7" s="289"/>
      <c r="E7" s="165" t="s">
        <v>21</v>
      </c>
      <c r="F7" s="165">
        <v>16000</v>
      </c>
      <c r="G7" s="165">
        <f t="shared" si="3"/>
        <v>200</v>
      </c>
      <c r="H7" s="260">
        <f t="shared" si="1"/>
        <v>19200</v>
      </c>
      <c r="I7" s="165">
        <f t="shared" si="4"/>
        <v>240</v>
      </c>
      <c r="J7" s="249"/>
      <c r="K7" s="297"/>
      <c r="L7" s="251" t="s">
        <v>25</v>
      </c>
    </row>
    <row r="8" spans="1:12" ht="15.6" x14ac:dyDescent="0.3">
      <c r="A8" s="171"/>
      <c r="B8" s="292"/>
      <c r="C8" s="291"/>
      <c r="D8" s="290" t="s">
        <v>22</v>
      </c>
      <c r="E8" s="21" t="s">
        <v>19</v>
      </c>
      <c r="F8" s="165">
        <v>17600</v>
      </c>
      <c r="G8" s="165">
        <f t="shared" si="3"/>
        <v>220</v>
      </c>
      <c r="H8" s="260">
        <f t="shared" si="1"/>
        <v>21120</v>
      </c>
      <c r="I8" s="165">
        <f t="shared" si="4"/>
        <v>264</v>
      </c>
      <c r="J8" s="249"/>
      <c r="K8" s="297"/>
      <c r="L8" s="251" t="s">
        <v>25</v>
      </c>
    </row>
    <row r="9" spans="1:12" ht="16.2" thickBot="1" x14ac:dyDescent="0.35">
      <c r="A9" s="171"/>
      <c r="B9" s="293"/>
      <c r="C9" s="288"/>
      <c r="D9" s="288"/>
      <c r="E9" s="186" t="s">
        <v>21</v>
      </c>
      <c r="F9" s="186">
        <v>12800</v>
      </c>
      <c r="G9" s="186">
        <f t="shared" si="3"/>
        <v>160</v>
      </c>
      <c r="H9" s="261">
        <f t="shared" si="1"/>
        <v>15360</v>
      </c>
      <c r="I9" s="186">
        <f t="shared" si="4"/>
        <v>192</v>
      </c>
      <c r="J9" s="253"/>
      <c r="K9" s="298"/>
      <c r="L9" s="254" t="s">
        <v>25</v>
      </c>
    </row>
    <row r="10" spans="1:12" s="240" customFormat="1" ht="16.8" thickTop="1" thickBot="1" x14ac:dyDescent="0.35">
      <c r="B10" s="284" t="s">
        <v>59</v>
      </c>
      <c r="C10" s="299" t="s">
        <v>135</v>
      </c>
      <c r="D10" s="287" t="s">
        <v>24</v>
      </c>
      <c r="E10" s="163" t="s">
        <v>19</v>
      </c>
      <c r="F10" s="163">
        <v>23100</v>
      </c>
      <c r="G10" s="165">
        <f>F10/$K$10</f>
        <v>288.75</v>
      </c>
      <c r="H10" s="164">
        <f t="shared" si="1"/>
        <v>27720</v>
      </c>
      <c r="I10" s="167">
        <f>H10/$K$10</f>
        <v>346.5</v>
      </c>
      <c r="J10" s="164"/>
      <c r="K10" s="296">
        <v>80</v>
      </c>
      <c r="L10" s="257" t="s">
        <v>25</v>
      </c>
    </row>
    <row r="11" spans="1:12" s="156" customFormat="1" ht="16.8" thickTop="1" thickBot="1" x14ac:dyDescent="0.35">
      <c r="B11" s="292"/>
      <c r="C11" s="300"/>
      <c r="D11" s="289"/>
      <c r="E11" s="165" t="s">
        <v>21</v>
      </c>
      <c r="F11" s="165">
        <v>16000</v>
      </c>
      <c r="G11" s="165">
        <f>F11/$K$10</f>
        <v>200</v>
      </c>
      <c r="H11" s="166">
        <f t="shared" si="1"/>
        <v>19200</v>
      </c>
      <c r="I11" s="167">
        <f t="shared" ref="I11:I13" si="5">H11/$K$10</f>
        <v>240</v>
      </c>
      <c r="J11" s="166"/>
      <c r="K11" s="297"/>
      <c r="L11" s="251" t="s">
        <v>25</v>
      </c>
    </row>
    <row r="12" spans="1:12" s="156" customFormat="1" ht="16.8" thickTop="1" thickBot="1" x14ac:dyDescent="0.35">
      <c r="B12" s="292"/>
      <c r="C12" s="300"/>
      <c r="D12" s="290" t="s">
        <v>22</v>
      </c>
      <c r="E12" s="165" t="s">
        <v>61</v>
      </c>
      <c r="F12" s="165">
        <v>17600</v>
      </c>
      <c r="G12" s="165">
        <f t="shared" ref="G12:G13" si="6">F12/$K$10</f>
        <v>220</v>
      </c>
      <c r="H12" s="166">
        <f t="shared" si="1"/>
        <v>21120</v>
      </c>
      <c r="I12" s="167">
        <f t="shared" si="5"/>
        <v>264</v>
      </c>
      <c r="J12" s="166"/>
      <c r="K12" s="297"/>
      <c r="L12" s="251" t="s">
        <v>25</v>
      </c>
    </row>
    <row r="13" spans="1:12" s="156" customFormat="1" ht="16.8" thickTop="1" thickBot="1" x14ac:dyDescent="0.35">
      <c r="B13" s="293"/>
      <c r="C13" s="301"/>
      <c r="D13" s="288"/>
      <c r="E13" s="186" t="s">
        <v>21</v>
      </c>
      <c r="F13" s="186">
        <v>12800</v>
      </c>
      <c r="G13" s="165">
        <f t="shared" si="6"/>
        <v>160</v>
      </c>
      <c r="H13" s="187">
        <f t="shared" si="1"/>
        <v>15360</v>
      </c>
      <c r="I13" s="167">
        <f t="shared" si="5"/>
        <v>192</v>
      </c>
      <c r="J13" s="187"/>
      <c r="K13" s="298"/>
      <c r="L13" s="254" t="s">
        <v>25</v>
      </c>
    </row>
    <row r="14" spans="1:12" ht="16.2" thickTop="1" x14ac:dyDescent="0.3">
      <c r="A14" s="171"/>
      <c r="B14" s="295" t="s">
        <v>26</v>
      </c>
      <c r="C14" s="287" t="s">
        <v>27</v>
      </c>
      <c r="D14" s="287" t="s">
        <v>28</v>
      </c>
      <c r="E14" s="173" t="s">
        <v>19</v>
      </c>
      <c r="F14" s="173">
        <v>23100</v>
      </c>
      <c r="G14" s="10">
        <f>ROUND(F14/$K$14,1)</f>
        <v>369.6</v>
      </c>
      <c r="H14" s="11">
        <f t="shared" ref="H14:H25" si="7">F14*1.2</f>
        <v>27720</v>
      </c>
      <c r="I14" s="10">
        <f>ROUND(H14/$K$14,1)</f>
        <v>443.5</v>
      </c>
      <c r="J14" s="12"/>
      <c r="K14" s="287">
        <v>62.5</v>
      </c>
      <c r="L14" s="182" t="s">
        <v>25</v>
      </c>
    </row>
    <row r="15" spans="1:12" ht="16.2" thickBot="1" x14ac:dyDescent="0.35">
      <c r="A15" s="171"/>
      <c r="B15" s="295"/>
      <c r="C15" s="288"/>
      <c r="D15" s="288"/>
      <c r="E15" s="23" t="s">
        <v>21</v>
      </c>
      <c r="F15" s="23">
        <v>16875</v>
      </c>
      <c r="G15" s="23">
        <f>ROUND(F15/$K$14,1)</f>
        <v>270</v>
      </c>
      <c r="H15" s="24">
        <f t="shared" si="7"/>
        <v>20250</v>
      </c>
      <c r="I15" s="23">
        <f>ROUND(H15/$K$14,1)</f>
        <v>324</v>
      </c>
      <c r="J15" s="25"/>
      <c r="K15" s="288"/>
      <c r="L15" s="188" t="s">
        <v>25</v>
      </c>
    </row>
    <row r="16" spans="1:12" ht="16.2" thickTop="1" x14ac:dyDescent="0.3">
      <c r="A16" s="171"/>
      <c r="B16" s="305" t="s">
        <v>29</v>
      </c>
      <c r="C16" s="287" t="s">
        <v>30</v>
      </c>
      <c r="D16" s="287" t="s">
        <v>28</v>
      </c>
      <c r="E16" s="173" t="s">
        <v>19</v>
      </c>
      <c r="F16" s="173">
        <v>23100</v>
      </c>
      <c r="G16" s="10">
        <f>ROUND(F16/$K$16,1)</f>
        <v>830.9</v>
      </c>
      <c r="H16" s="11">
        <f t="shared" si="7"/>
        <v>27720</v>
      </c>
      <c r="I16" s="10">
        <f>ROUND(H16/$K$16,1)</f>
        <v>997.1</v>
      </c>
      <c r="J16" s="12"/>
      <c r="K16" s="287">
        <v>27.8</v>
      </c>
      <c r="L16" s="181" t="s">
        <v>25</v>
      </c>
    </row>
    <row r="17" spans="1:12" ht="16.2" thickBot="1" x14ac:dyDescent="0.35">
      <c r="A17" s="171"/>
      <c r="B17" s="306"/>
      <c r="C17" s="288"/>
      <c r="D17" s="288"/>
      <c r="E17" s="23" t="s">
        <v>21</v>
      </c>
      <c r="F17" s="23">
        <v>16680</v>
      </c>
      <c r="G17" s="23">
        <f>ROUND(F17/$K$16,1)</f>
        <v>600</v>
      </c>
      <c r="H17" s="24">
        <f t="shared" si="7"/>
        <v>20016</v>
      </c>
      <c r="I17" s="23">
        <f>ROUND(H17/$K$16,1)</f>
        <v>720</v>
      </c>
      <c r="J17" s="25"/>
      <c r="K17" s="288"/>
      <c r="L17" s="188" t="s">
        <v>25</v>
      </c>
    </row>
    <row r="18" spans="1:12" s="156" customFormat="1" ht="15.75" customHeight="1" thickTop="1" x14ac:dyDescent="0.3">
      <c r="A18" s="171"/>
      <c r="B18" s="189" t="s">
        <v>31</v>
      </c>
      <c r="C18" s="144" t="s">
        <v>30</v>
      </c>
      <c r="D18" s="144" t="s">
        <v>24</v>
      </c>
      <c r="E18" s="9" t="s">
        <v>19</v>
      </c>
      <c r="F18" s="9">
        <v>23100</v>
      </c>
      <c r="G18" s="104">
        <f>ROUND(F18/$K$18,1)</f>
        <v>647.1</v>
      </c>
      <c r="H18" s="11">
        <f t="shared" si="7"/>
        <v>27720</v>
      </c>
      <c r="I18" s="104">
        <f>ROUND(H18/$K$18,1)</f>
        <v>776.5</v>
      </c>
      <c r="J18" s="12"/>
      <c r="K18" s="144">
        <v>35.700000000000003</v>
      </c>
      <c r="L18" s="181" t="s">
        <v>25</v>
      </c>
    </row>
    <row r="19" spans="1:12" s="156" customFormat="1" ht="15.75" customHeight="1" x14ac:dyDescent="0.3">
      <c r="A19" s="171"/>
      <c r="B19" s="205"/>
      <c r="C19" s="145"/>
      <c r="D19" s="145"/>
      <c r="E19" s="101" t="s">
        <v>21</v>
      </c>
      <c r="F19" s="101">
        <v>15000</v>
      </c>
      <c r="G19" s="101">
        <f>ROUND(F19/$K$18,1)</f>
        <v>420.2</v>
      </c>
      <c r="H19" s="18">
        <f t="shared" si="7"/>
        <v>18000</v>
      </c>
      <c r="I19" s="101">
        <f>ROUND(H19/$K$18,1)</f>
        <v>504.2</v>
      </c>
      <c r="J19" s="19"/>
      <c r="K19" s="145"/>
      <c r="L19" s="180" t="s">
        <v>25</v>
      </c>
    </row>
    <row r="20" spans="1:12" s="156" customFormat="1" ht="15.75" customHeight="1" x14ac:dyDescent="0.3">
      <c r="A20" s="171"/>
      <c r="B20" s="205"/>
      <c r="C20" s="146" t="s">
        <v>32</v>
      </c>
      <c r="D20" s="146" t="s">
        <v>24</v>
      </c>
      <c r="E20" s="21" t="s">
        <v>19</v>
      </c>
      <c r="F20" s="21">
        <v>23100</v>
      </c>
      <c r="G20" s="101">
        <f>ROUND(F20/$K$20,1)</f>
        <v>807.7</v>
      </c>
      <c r="H20" s="18">
        <f t="shared" si="7"/>
        <v>27720</v>
      </c>
      <c r="I20" s="101">
        <f>ROUND(H20/$K$20,1)</f>
        <v>969.2</v>
      </c>
      <c r="J20" s="19"/>
      <c r="K20" s="146">
        <v>28.6</v>
      </c>
      <c r="L20" s="180" t="s">
        <v>25</v>
      </c>
    </row>
    <row r="21" spans="1:12" s="156" customFormat="1" ht="15.75" customHeight="1" thickBot="1" x14ac:dyDescent="0.35">
      <c r="A21" s="171"/>
      <c r="B21" s="206"/>
      <c r="C21" s="147"/>
      <c r="D21" s="147"/>
      <c r="E21" s="73" t="s">
        <v>21</v>
      </c>
      <c r="F21" s="73">
        <v>15000</v>
      </c>
      <c r="G21" s="73">
        <f>ROUND(F21/$K$20,1)</f>
        <v>524.5</v>
      </c>
      <c r="H21" s="24">
        <f t="shared" si="7"/>
        <v>18000</v>
      </c>
      <c r="I21" s="73">
        <f>ROUND(H21/$K$20,1)</f>
        <v>629.4</v>
      </c>
      <c r="J21" s="25"/>
      <c r="K21" s="147"/>
      <c r="L21" s="188" t="s">
        <v>25</v>
      </c>
    </row>
    <row r="22" spans="1:12" s="156" customFormat="1" ht="15.75" customHeight="1" thickTop="1" x14ac:dyDescent="0.3">
      <c r="A22" s="171"/>
      <c r="B22" s="284" t="s">
        <v>137</v>
      </c>
      <c r="C22" s="144" t="s">
        <v>30</v>
      </c>
      <c r="D22" s="144" t="s">
        <v>24</v>
      </c>
      <c r="E22" s="9" t="s">
        <v>19</v>
      </c>
      <c r="F22" s="104">
        <v>24020</v>
      </c>
      <c r="G22" s="104">
        <f>ROUND(F22/$K$22,1)</f>
        <v>672.8</v>
      </c>
      <c r="H22" s="11">
        <f t="shared" si="7"/>
        <v>28824</v>
      </c>
      <c r="I22" s="104">
        <f>ROUND(H22/$K$22,1)</f>
        <v>807.4</v>
      </c>
      <c r="J22" s="12"/>
      <c r="K22" s="144">
        <v>35.700000000000003</v>
      </c>
      <c r="L22" s="181" t="s">
        <v>25</v>
      </c>
    </row>
    <row r="23" spans="1:12" s="156" customFormat="1" ht="15.75" customHeight="1" thickBot="1" x14ac:dyDescent="0.35">
      <c r="A23" s="171"/>
      <c r="B23" s="286"/>
      <c r="C23" s="147"/>
      <c r="D23" s="147"/>
      <c r="E23" s="73" t="s">
        <v>21</v>
      </c>
      <c r="F23" s="73">
        <v>16065</v>
      </c>
      <c r="G23" s="73">
        <f>ROUND(F23/$K$22,1)</f>
        <v>450</v>
      </c>
      <c r="H23" s="24">
        <f t="shared" si="7"/>
        <v>19278</v>
      </c>
      <c r="I23" s="73">
        <f>ROUND(H23/$K$22,1)</f>
        <v>540</v>
      </c>
      <c r="J23" s="25"/>
      <c r="K23" s="147"/>
      <c r="L23" s="188" t="s">
        <v>25</v>
      </c>
    </row>
    <row r="24" spans="1:12" s="156" customFormat="1" ht="35.4" customHeight="1" thickTop="1" thickBot="1" x14ac:dyDescent="0.35">
      <c r="A24" s="171"/>
      <c r="B24" s="30" t="s">
        <v>33</v>
      </c>
      <c r="C24" s="31" t="s">
        <v>34</v>
      </c>
      <c r="D24" s="32" t="s">
        <v>35</v>
      </c>
      <c r="E24" s="115" t="s">
        <v>36</v>
      </c>
      <c r="F24" s="115">
        <v>18000</v>
      </c>
      <c r="G24" s="119"/>
      <c r="H24" s="33">
        <f t="shared" si="7"/>
        <v>21600</v>
      </c>
      <c r="I24" s="34"/>
      <c r="J24" s="34"/>
      <c r="K24" s="35"/>
      <c r="L24" s="117" t="s">
        <v>20</v>
      </c>
    </row>
    <row r="25" spans="1:12" s="156" customFormat="1" ht="15.75" customHeight="1" thickTop="1" x14ac:dyDescent="0.25">
      <c r="A25" s="171"/>
      <c r="B25" s="284" t="s">
        <v>37</v>
      </c>
      <c r="C25" s="36" t="s">
        <v>38</v>
      </c>
      <c r="D25" s="274" t="s">
        <v>35</v>
      </c>
      <c r="E25" s="275"/>
      <c r="F25" s="162">
        <v>23100</v>
      </c>
      <c r="G25" s="256"/>
      <c r="H25" s="274">
        <f t="shared" si="7"/>
        <v>27720</v>
      </c>
      <c r="I25" s="256"/>
      <c r="J25" s="256"/>
      <c r="K25" s="256"/>
      <c r="L25" s="257" t="s">
        <v>25</v>
      </c>
    </row>
    <row r="26" spans="1:12" s="156" customFormat="1" ht="15.75" customHeight="1" x14ac:dyDescent="0.3">
      <c r="A26" s="171"/>
      <c r="B26" s="285"/>
      <c r="C26" s="38" t="s">
        <v>39</v>
      </c>
      <c r="D26" s="250"/>
      <c r="E26" s="273"/>
      <c r="F26" s="250"/>
      <c r="G26" s="249"/>
      <c r="H26" s="250"/>
      <c r="I26" s="166"/>
      <c r="J26" s="249"/>
      <c r="K26" s="249"/>
      <c r="L26" s="251" t="s">
        <v>25</v>
      </c>
    </row>
    <row r="27" spans="1:12" s="156" customFormat="1" ht="15.75" customHeight="1" thickBot="1" x14ac:dyDescent="0.3">
      <c r="A27" s="171"/>
      <c r="B27" s="286"/>
      <c r="C27" s="40" t="s">
        <v>40</v>
      </c>
      <c r="D27" s="252"/>
      <c r="E27" s="272"/>
      <c r="F27" s="252"/>
      <c r="G27" s="253"/>
      <c r="H27" s="252"/>
      <c r="I27" s="253"/>
      <c r="J27" s="253"/>
      <c r="K27" s="253"/>
      <c r="L27" s="254" t="s">
        <v>25</v>
      </c>
    </row>
    <row r="28" spans="1:12" s="156" customFormat="1" ht="15.75" customHeight="1" thickTop="1" thickBot="1" x14ac:dyDescent="0.3">
      <c r="A28" s="171"/>
      <c r="B28" s="41" t="s">
        <v>41</v>
      </c>
      <c r="C28" s="42" t="s">
        <v>42</v>
      </c>
      <c r="D28" s="42" t="s">
        <v>43</v>
      </c>
      <c r="E28" s="42"/>
      <c r="F28" s="42"/>
      <c r="G28" s="42"/>
      <c r="H28" s="34"/>
      <c r="I28" s="34"/>
      <c r="J28" s="42">
        <v>25</v>
      </c>
      <c r="K28" s="42"/>
      <c r="L28" s="43" t="s">
        <v>20</v>
      </c>
    </row>
    <row r="29" spans="1:12" s="156" customFormat="1" ht="15.75" customHeight="1" thickTop="1" x14ac:dyDescent="0.25">
      <c r="A29" s="171"/>
      <c r="B29" s="284" t="s">
        <v>44</v>
      </c>
      <c r="C29" s="45" t="s">
        <v>45</v>
      </c>
      <c r="D29" s="153" t="s">
        <v>46</v>
      </c>
      <c r="E29" s="144" t="s">
        <v>47</v>
      </c>
      <c r="F29" s="144">
        <v>23100</v>
      </c>
      <c r="G29" s="144">
        <f>ROUND($F$29/$K$29,1)</f>
        <v>577.5</v>
      </c>
      <c r="H29" s="154">
        <f>$F$29*1.2</f>
        <v>27720</v>
      </c>
      <c r="I29" s="144">
        <f>ROUND($H$29/$K$29,1)</f>
        <v>693</v>
      </c>
      <c r="J29" s="45"/>
      <c r="K29" s="144">
        <v>40</v>
      </c>
      <c r="L29" s="181" t="s">
        <v>25</v>
      </c>
    </row>
    <row r="30" spans="1:12" s="156" customFormat="1" ht="15.75" customHeight="1" x14ac:dyDescent="0.25">
      <c r="A30" s="171"/>
      <c r="B30" s="285"/>
      <c r="C30" s="46" t="s">
        <v>48</v>
      </c>
      <c r="D30" s="148"/>
      <c r="E30" s="148"/>
      <c r="F30" s="148"/>
      <c r="G30" s="148"/>
      <c r="H30" s="148"/>
      <c r="I30" s="148"/>
      <c r="J30" s="46"/>
      <c r="K30" s="148"/>
      <c r="L30" s="180" t="s">
        <v>25</v>
      </c>
    </row>
    <row r="31" spans="1:12" s="156" customFormat="1" ht="15.75" customHeight="1" x14ac:dyDescent="0.25">
      <c r="A31" s="171"/>
      <c r="B31" s="285"/>
      <c r="C31" s="46" t="s">
        <v>49</v>
      </c>
      <c r="D31" s="148"/>
      <c r="E31" s="148"/>
      <c r="F31" s="148"/>
      <c r="G31" s="145"/>
      <c r="H31" s="148"/>
      <c r="I31" s="145"/>
      <c r="J31" s="46"/>
      <c r="K31" s="145"/>
      <c r="L31" s="180" t="s">
        <v>25</v>
      </c>
    </row>
    <row r="32" spans="1:12" s="156" customFormat="1" ht="15.75" customHeight="1" x14ac:dyDescent="0.25">
      <c r="A32" s="171"/>
      <c r="B32" s="285"/>
      <c r="C32" s="46" t="s">
        <v>50</v>
      </c>
      <c r="D32" s="148"/>
      <c r="E32" s="148"/>
      <c r="F32" s="148"/>
      <c r="G32" s="146">
        <f>ROUND($F$29/$K$32,1)</f>
        <v>924</v>
      </c>
      <c r="H32" s="148"/>
      <c r="I32" s="146">
        <f>ROUND($H$29/$K$32,1)</f>
        <v>1108.8</v>
      </c>
      <c r="J32" s="46"/>
      <c r="K32" s="146">
        <v>25</v>
      </c>
      <c r="L32" s="180" t="s">
        <v>25</v>
      </c>
    </row>
    <row r="33" spans="1:12" s="156" customFormat="1" ht="15.75" customHeight="1" x14ac:dyDescent="0.25">
      <c r="A33" s="171"/>
      <c r="B33" s="285"/>
      <c r="C33" s="46" t="s">
        <v>51</v>
      </c>
      <c r="D33" s="148"/>
      <c r="E33" s="148"/>
      <c r="F33" s="148"/>
      <c r="G33" s="148"/>
      <c r="H33" s="148"/>
      <c r="I33" s="148"/>
      <c r="J33" s="46"/>
      <c r="K33" s="148"/>
      <c r="L33" s="180" t="s">
        <v>25</v>
      </c>
    </row>
    <row r="34" spans="1:12" s="156" customFormat="1" ht="15.75" customHeight="1" x14ac:dyDescent="0.25">
      <c r="A34" s="171"/>
      <c r="B34" s="285"/>
      <c r="C34" s="46" t="s">
        <v>52</v>
      </c>
      <c r="D34" s="148"/>
      <c r="E34" s="148"/>
      <c r="F34" s="148"/>
      <c r="G34" s="145"/>
      <c r="H34" s="148"/>
      <c r="I34" s="145"/>
      <c r="J34" s="46"/>
      <c r="K34" s="145"/>
      <c r="L34" s="180" t="s">
        <v>25</v>
      </c>
    </row>
    <row r="35" spans="1:12" s="156" customFormat="1" ht="15.75" customHeight="1" x14ac:dyDescent="0.25">
      <c r="A35" s="171"/>
      <c r="B35" s="285"/>
      <c r="C35" s="46" t="s">
        <v>53</v>
      </c>
      <c r="D35" s="148"/>
      <c r="E35" s="148"/>
      <c r="F35" s="148"/>
      <c r="G35" s="146">
        <f>ROUND($F$29/$K$35,1)</f>
        <v>1155</v>
      </c>
      <c r="H35" s="148"/>
      <c r="I35" s="146">
        <f>ROUND($H$29/$K$35,1)</f>
        <v>1386</v>
      </c>
      <c r="J35" s="46"/>
      <c r="K35" s="146">
        <f>1/(0.05*0.1*6)*(0.1*6)</f>
        <v>20</v>
      </c>
      <c r="L35" s="180" t="s">
        <v>25</v>
      </c>
    </row>
    <row r="36" spans="1:12" s="156" customFormat="1" ht="15.75" customHeight="1" x14ac:dyDescent="0.25">
      <c r="A36" s="171"/>
      <c r="B36" s="285"/>
      <c r="C36" s="46" t="s">
        <v>54</v>
      </c>
      <c r="D36" s="148"/>
      <c r="E36" s="148"/>
      <c r="F36" s="148"/>
      <c r="G36" s="148"/>
      <c r="H36" s="148"/>
      <c r="I36" s="148"/>
      <c r="J36" s="46"/>
      <c r="K36" s="148"/>
      <c r="L36" s="180" t="s">
        <v>25</v>
      </c>
    </row>
    <row r="37" spans="1:12" s="156" customFormat="1" ht="15.75" customHeight="1" thickBot="1" x14ac:dyDescent="0.3">
      <c r="A37" s="171"/>
      <c r="B37" s="286"/>
      <c r="C37" s="47" t="s">
        <v>55</v>
      </c>
      <c r="D37" s="147"/>
      <c r="E37" s="147"/>
      <c r="F37" s="147"/>
      <c r="G37" s="147"/>
      <c r="H37" s="147"/>
      <c r="I37" s="147"/>
      <c r="J37" s="47"/>
      <c r="K37" s="147"/>
      <c r="L37" s="57" t="s">
        <v>20</v>
      </c>
    </row>
    <row r="38" spans="1:12" s="156" customFormat="1" ht="15.75" customHeight="1" thickTop="1" thickBot="1" x14ac:dyDescent="0.35">
      <c r="A38" s="172"/>
      <c r="B38" s="49" t="s">
        <v>56</v>
      </c>
      <c r="C38" s="42" t="s">
        <v>57</v>
      </c>
      <c r="D38" s="50"/>
      <c r="E38" s="50"/>
      <c r="F38" s="50"/>
      <c r="G38" s="50"/>
      <c r="H38" s="34"/>
      <c r="I38" s="34"/>
      <c r="J38" s="42">
        <v>620</v>
      </c>
      <c r="K38" s="50"/>
      <c r="L38" s="43" t="s">
        <v>20</v>
      </c>
    </row>
    <row r="39" spans="1:12" s="156" customFormat="1" ht="15.75" customHeight="1" thickTop="1" thickBot="1" x14ac:dyDescent="0.35">
      <c r="A39" s="204" t="s">
        <v>58</v>
      </c>
      <c r="B39" s="302" t="s">
        <v>23</v>
      </c>
      <c r="C39" s="312" t="s">
        <v>134</v>
      </c>
      <c r="D39" s="296" t="s">
        <v>24</v>
      </c>
      <c r="E39" s="163" t="s">
        <v>61</v>
      </c>
      <c r="F39" s="163">
        <v>32000</v>
      </c>
      <c r="G39" s="163">
        <f>F39/$K$39</f>
        <v>400</v>
      </c>
      <c r="H39" s="164">
        <f t="shared" ref="H39:H42" si="8">F39*1.2</f>
        <v>38400</v>
      </c>
      <c r="I39" s="164">
        <f>H39/$K$39</f>
        <v>480</v>
      </c>
      <c r="J39" s="164"/>
      <c r="K39" s="244">
        <v>80</v>
      </c>
      <c r="L39" s="257" t="s">
        <v>25</v>
      </c>
    </row>
    <row r="40" spans="1:12" s="156" customFormat="1" ht="15.75" customHeight="1" thickTop="1" thickBot="1" x14ac:dyDescent="0.35">
      <c r="A40" s="171"/>
      <c r="B40" s="303"/>
      <c r="C40" s="310"/>
      <c r="D40" s="313"/>
      <c r="E40" s="165" t="s">
        <v>21</v>
      </c>
      <c r="F40" s="165">
        <v>24000</v>
      </c>
      <c r="G40" s="163">
        <f t="shared" ref="G40:G42" si="9">F40/$K$39</f>
        <v>300</v>
      </c>
      <c r="H40" s="166">
        <f t="shared" si="8"/>
        <v>28800</v>
      </c>
      <c r="I40" s="164">
        <f t="shared" ref="I40:I42" si="10">H40/$K$39</f>
        <v>360</v>
      </c>
      <c r="J40" s="166"/>
      <c r="K40" s="250"/>
      <c r="L40" s="262" t="s">
        <v>25</v>
      </c>
    </row>
    <row r="41" spans="1:12" s="156" customFormat="1" ht="15.75" customHeight="1" thickTop="1" thickBot="1" x14ac:dyDescent="0.35">
      <c r="A41" s="171"/>
      <c r="B41" s="303"/>
      <c r="C41" s="310"/>
      <c r="D41" s="314" t="s">
        <v>22</v>
      </c>
      <c r="E41" s="165" t="s">
        <v>61</v>
      </c>
      <c r="F41" s="165">
        <v>20000</v>
      </c>
      <c r="G41" s="163">
        <f t="shared" si="9"/>
        <v>250</v>
      </c>
      <c r="H41" s="166">
        <f t="shared" si="8"/>
        <v>24000</v>
      </c>
      <c r="I41" s="164">
        <f t="shared" si="10"/>
        <v>300</v>
      </c>
      <c r="J41" s="166"/>
      <c r="K41" s="250"/>
      <c r="L41" s="251" t="s">
        <v>25</v>
      </c>
    </row>
    <row r="42" spans="1:12" s="156" customFormat="1" ht="15.75" customHeight="1" thickTop="1" thickBot="1" x14ac:dyDescent="0.35">
      <c r="A42" s="171"/>
      <c r="B42" s="304"/>
      <c r="C42" s="311"/>
      <c r="D42" s="315"/>
      <c r="E42" s="186" t="s">
        <v>21</v>
      </c>
      <c r="F42" s="186">
        <v>13600</v>
      </c>
      <c r="G42" s="163">
        <f t="shared" si="9"/>
        <v>170</v>
      </c>
      <c r="H42" s="187">
        <f t="shared" si="8"/>
        <v>16320</v>
      </c>
      <c r="I42" s="164">
        <f t="shared" si="10"/>
        <v>204</v>
      </c>
      <c r="J42" s="187"/>
      <c r="K42" s="252"/>
      <c r="L42" s="254" t="s">
        <v>25</v>
      </c>
    </row>
    <row r="43" spans="1:12" ht="15" customHeight="1" thickTop="1" x14ac:dyDescent="0.3">
      <c r="B43" s="150" t="s">
        <v>59</v>
      </c>
      <c r="C43" s="287" t="s">
        <v>60</v>
      </c>
      <c r="D43" s="244" t="s">
        <v>24</v>
      </c>
      <c r="E43" s="255" t="s">
        <v>61</v>
      </c>
      <c r="F43" s="163">
        <v>32000</v>
      </c>
      <c r="G43" s="163">
        <f>ROUND(F43/$K$43,1)</f>
        <v>400</v>
      </c>
      <c r="H43" s="164">
        <f t="shared" ref="H43:H46" si="11">F43*1.2</f>
        <v>38400</v>
      </c>
      <c r="I43" s="256"/>
      <c r="J43" s="256"/>
      <c r="K43" s="244">
        <v>80</v>
      </c>
      <c r="L43" s="257" t="s">
        <v>25</v>
      </c>
    </row>
    <row r="44" spans="1:12" ht="15" customHeight="1" x14ac:dyDescent="0.3">
      <c r="B44" s="151"/>
      <c r="C44" s="310"/>
      <c r="D44" s="248"/>
      <c r="E44" s="165" t="s">
        <v>21</v>
      </c>
      <c r="F44" s="165">
        <v>24000</v>
      </c>
      <c r="G44" s="165">
        <f>ROUND(F44/$K$43,1)</f>
        <v>300</v>
      </c>
      <c r="H44" s="166">
        <f t="shared" si="11"/>
        <v>28800</v>
      </c>
      <c r="I44" s="166"/>
      <c r="J44" s="249"/>
      <c r="K44" s="250"/>
      <c r="L44" s="251" t="s">
        <v>25</v>
      </c>
    </row>
    <row r="45" spans="1:12" ht="15" customHeight="1" x14ac:dyDescent="0.3">
      <c r="B45" s="151"/>
      <c r="C45" s="310"/>
      <c r="D45" s="258" t="s">
        <v>22</v>
      </c>
      <c r="E45" s="165" t="s">
        <v>61</v>
      </c>
      <c r="F45" s="165">
        <v>20000</v>
      </c>
      <c r="G45" s="165">
        <f>ROUND(F45/$K$43,1)</f>
        <v>250</v>
      </c>
      <c r="H45" s="166">
        <f t="shared" si="11"/>
        <v>24000</v>
      </c>
      <c r="I45" s="166"/>
      <c r="J45" s="249"/>
      <c r="K45" s="250"/>
      <c r="L45" s="251" t="s">
        <v>25</v>
      </c>
    </row>
    <row r="46" spans="1:12" ht="15" customHeight="1" thickBot="1" x14ac:dyDescent="0.35">
      <c r="B46" s="152"/>
      <c r="C46" s="311"/>
      <c r="D46" s="252"/>
      <c r="E46" s="186" t="s">
        <v>21</v>
      </c>
      <c r="F46" s="186">
        <v>13600</v>
      </c>
      <c r="G46" s="186">
        <f>ROUND(F46/$K$43,1)</f>
        <v>170</v>
      </c>
      <c r="H46" s="187">
        <f t="shared" si="11"/>
        <v>16320</v>
      </c>
      <c r="I46" s="253"/>
      <c r="J46" s="253"/>
      <c r="K46" s="252"/>
      <c r="L46" s="254" t="s">
        <v>25</v>
      </c>
    </row>
    <row r="47" spans="1:12" s="156" customFormat="1" ht="15.75" customHeight="1" thickTop="1" x14ac:dyDescent="0.3">
      <c r="A47" s="171"/>
      <c r="B47" s="189" t="s">
        <v>31</v>
      </c>
      <c r="C47" s="144" t="s">
        <v>30</v>
      </c>
      <c r="D47" s="144" t="s">
        <v>35</v>
      </c>
      <c r="E47" s="104" t="s">
        <v>61</v>
      </c>
      <c r="F47" s="104">
        <v>30350</v>
      </c>
      <c r="G47" s="104">
        <f>ROUND(F47/$K$47,1)</f>
        <v>850.1</v>
      </c>
      <c r="H47" s="52">
        <f t="shared" ref="H47:H61" si="12">F47*1.2</f>
        <v>36420</v>
      </c>
      <c r="I47" s="12"/>
      <c r="J47" s="12"/>
      <c r="K47" s="144">
        <v>35.700000000000003</v>
      </c>
      <c r="L47" s="181" t="s">
        <v>25</v>
      </c>
    </row>
    <row r="48" spans="1:12" s="156" customFormat="1" ht="27" customHeight="1" x14ac:dyDescent="0.3">
      <c r="A48" s="171"/>
      <c r="B48" s="205"/>
      <c r="C48" s="145"/>
      <c r="D48" s="145"/>
      <c r="E48" s="101" t="s">
        <v>21</v>
      </c>
      <c r="F48" s="101">
        <v>17850</v>
      </c>
      <c r="G48" s="101">
        <f>ROUND(F48/$K$47,1)</f>
        <v>500</v>
      </c>
      <c r="H48" s="39">
        <f t="shared" si="12"/>
        <v>21420</v>
      </c>
      <c r="I48" s="19"/>
      <c r="J48" s="19"/>
      <c r="K48" s="145"/>
      <c r="L48" s="180" t="s">
        <v>25</v>
      </c>
    </row>
    <row r="49" spans="1:12" s="156" customFormat="1" ht="15.75" customHeight="1" thickBot="1" x14ac:dyDescent="0.35">
      <c r="A49" s="171"/>
      <c r="B49" s="206"/>
      <c r="C49" s="54" t="s">
        <v>32</v>
      </c>
      <c r="D49" s="54" t="s">
        <v>35</v>
      </c>
      <c r="E49" s="73" t="s">
        <v>61</v>
      </c>
      <c r="F49" s="73">
        <v>30350</v>
      </c>
      <c r="G49" s="73">
        <f>ROUND(F49/$K$49,1)</f>
        <v>1064.9000000000001</v>
      </c>
      <c r="H49" s="53">
        <f t="shared" si="12"/>
        <v>36420</v>
      </c>
      <c r="I49" s="25"/>
      <c r="J49" s="25"/>
      <c r="K49" s="54">
        <v>28.5</v>
      </c>
      <c r="L49" s="190" t="s">
        <v>25</v>
      </c>
    </row>
    <row r="50" spans="1:12" s="156" customFormat="1" ht="15.75" customHeight="1" thickTop="1" thickBot="1" x14ac:dyDescent="0.35">
      <c r="A50" s="172"/>
      <c r="B50" s="114" t="s">
        <v>137</v>
      </c>
      <c r="C50" s="115" t="s">
        <v>30</v>
      </c>
      <c r="D50" s="115" t="s">
        <v>35</v>
      </c>
      <c r="E50" s="115" t="s">
        <v>61</v>
      </c>
      <c r="F50" s="115">
        <v>32130</v>
      </c>
      <c r="G50" s="119">
        <f>ROUND(F50/$K$50,1)</f>
        <v>900</v>
      </c>
      <c r="H50" s="56">
        <f t="shared" si="12"/>
        <v>38556</v>
      </c>
      <c r="I50" s="34"/>
      <c r="J50" s="34"/>
      <c r="K50" s="115">
        <v>35.700000000000003</v>
      </c>
      <c r="L50" s="241" t="s">
        <v>25</v>
      </c>
    </row>
    <row r="51" spans="1:12" s="156" customFormat="1" ht="15.75" customHeight="1" thickTop="1" x14ac:dyDescent="0.3">
      <c r="A51" s="170" t="s">
        <v>62</v>
      </c>
      <c r="B51" s="307" t="s">
        <v>59</v>
      </c>
      <c r="C51" s="144" t="s">
        <v>63</v>
      </c>
      <c r="D51" s="244" t="s">
        <v>24</v>
      </c>
      <c r="E51" s="163" t="s">
        <v>61</v>
      </c>
      <c r="F51" s="163">
        <v>28000</v>
      </c>
      <c r="G51" s="163">
        <f>ROUND(F51/$K$51,1)</f>
        <v>392.2</v>
      </c>
      <c r="H51" s="164">
        <f t="shared" si="12"/>
        <v>33600</v>
      </c>
      <c r="I51" s="256"/>
      <c r="J51" s="256"/>
      <c r="K51" s="243">
        <v>71.400000000000006</v>
      </c>
      <c r="L51" s="257" t="s">
        <v>25</v>
      </c>
    </row>
    <row r="52" spans="1:12" s="156" customFormat="1" ht="15.75" customHeight="1" x14ac:dyDescent="0.3">
      <c r="A52" s="171"/>
      <c r="B52" s="308"/>
      <c r="C52" s="148"/>
      <c r="D52" s="248"/>
      <c r="E52" s="165" t="s">
        <v>21</v>
      </c>
      <c r="F52" s="165">
        <v>16000</v>
      </c>
      <c r="G52" s="165">
        <f>ROUND(F52/$K$51,1)</f>
        <v>224.1</v>
      </c>
      <c r="H52" s="166">
        <f t="shared" si="12"/>
        <v>19200</v>
      </c>
      <c r="I52" s="166"/>
      <c r="J52" s="249"/>
      <c r="K52" s="250"/>
      <c r="L52" s="251" t="s">
        <v>25</v>
      </c>
    </row>
    <row r="53" spans="1:12" s="156" customFormat="1" ht="15.75" customHeight="1" x14ac:dyDescent="0.3">
      <c r="A53" s="171"/>
      <c r="B53" s="308"/>
      <c r="C53" s="148"/>
      <c r="D53" s="258" t="s">
        <v>22</v>
      </c>
      <c r="E53" s="165" t="s">
        <v>61</v>
      </c>
      <c r="F53" s="165">
        <v>20000</v>
      </c>
      <c r="G53" s="165">
        <f>ROUND(F53/$K$51,1)</f>
        <v>280.10000000000002</v>
      </c>
      <c r="H53" s="166">
        <f t="shared" si="12"/>
        <v>24000</v>
      </c>
      <c r="I53" s="166"/>
      <c r="J53" s="249"/>
      <c r="K53" s="250"/>
      <c r="L53" s="251" t="s">
        <v>25</v>
      </c>
    </row>
    <row r="54" spans="1:12" s="156" customFormat="1" ht="15.75" customHeight="1" thickBot="1" x14ac:dyDescent="0.35">
      <c r="A54" s="171"/>
      <c r="B54" s="309"/>
      <c r="C54" s="147"/>
      <c r="D54" s="252"/>
      <c r="E54" s="186" t="s">
        <v>21</v>
      </c>
      <c r="F54" s="186">
        <v>13600</v>
      </c>
      <c r="G54" s="186">
        <f>ROUND(F54/$K$51,1)</f>
        <v>190.5</v>
      </c>
      <c r="H54" s="187">
        <f t="shared" si="12"/>
        <v>16320</v>
      </c>
      <c r="I54" s="253"/>
      <c r="J54" s="253"/>
      <c r="K54" s="252"/>
      <c r="L54" s="254" t="s">
        <v>25</v>
      </c>
    </row>
    <row r="55" spans="1:12" s="156" customFormat="1" ht="15.75" customHeight="1" thickTop="1" thickBot="1" x14ac:dyDescent="0.35">
      <c r="B55" s="302" t="s">
        <v>136</v>
      </c>
      <c r="C55" s="183" t="s">
        <v>63</v>
      </c>
      <c r="D55" s="244" t="s">
        <v>24</v>
      </c>
      <c r="E55" s="163" t="s">
        <v>61</v>
      </c>
      <c r="F55" s="163">
        <v>28000</v>
      </c>
      <c r="G55" s="163">
        <f>F55/$K$55</f>
        <v>392.15686274509801</v>
      </c>
      <c r="H55" s="164">
        <f t="shared" si="12"/>
        <v>33600</v>
      </c>
      <c r="I55" s="164">
        <f>H55/$K$65</f>
        <v>1344</v>
      </c>
      <c r="J55" s="164"/>
      <c r="K55" s="244">
        <v>71.400000000000006</v>
      </c>
      <c r="L55" s="263" t="s">
        <v>25</v>
      </c>
    </row>
    <row r="56" spans="1:12" s="156" customFormat="1" ht="15.75" customHeight="1" thickTop="1" thickBot="1" x14ac:dyDescent="0.35">
      <c r="B56" s="303"/>
      <c r="C56" s="184"/>
      <c r="D56" s="248"/>
      <c r="E56" s="165" t="s">
        <v>21</v>
      </c>
      <c r="F56" s="165">
        <v>16000</v>
      </c>
      <c r="G56" s="163">
        <f>F56/$K$55</f>
        <v>224.08963585434171</v>
      </c>
      <c r="H56" s="166">
        <f t="shared" si="12"/>
        <v>19200</v>
      </c>
      <c r="I56" s="166">
        <f>H56/$K$65</f>
        <v>768</v>
      </c>
      <c r="J56" s="166"/>
      <c r="K56" s="264"/>
      <c r="L56" s="263" t="s">
        <v>25</v>
      </c>
    </row>
    <row r="57" spans="1:12" s="156" customFormat="1" ht="15.75" customHeight="1" thickTop="1" thickBot="1" x14ac:dyDescent="0.35">
      <c r="B57" s="303"/>
      <c r="C57" s="184"/>
      <c r="D57" s="258" t="s">
        <v>22</v>
      </c>
      <c r="E57" s="165" t="s">
        <v>61</v>
      </c>
      <c r="F57" s="165">
        <v>20000</v>
      </c>
      <c r="G57" s="163">
        <f>F57/$K$55</f>
        <v>280.11204481792714</v>
      </c>
      <c r="H57" s="166">
        <f t="shared" si="12"/>
        <v>24000</v>
      </c>
      <c r="I57" s="166">
        <f>H57/$K$65</f>
        <v>960</v>
      </c>
      <c r="J57" s="166"/>
      <c r="K57" s="264"/>
      <c r="L57" s="251" t="s">
        <v>25</v>
      </c>
    </row>
    <row r="58" spans="1:12" s="156" customFormat="1" ht="27.75" customHeight="1" thickTop="1" thickBot="1" x14ac:dyDescent="0.35">
      <c r="B58" s="304"/>
      <c r="C58" s="185"/>
      <c r="D58" s="252"/>
      <c r="E58" s="186" t="s">
        <v>21</v>
      </c>
      <c r="F58" s="186">
        <v>13600</v>
      </c>
      <c r="G58" s="163">
        <f>F58/$K$55</f>
        <v>190.47619047619045</v>
      </c>
      <c r="H58" s="187">
        <f t="shared" si="12"/>
        <v>16320</v>
      </c>
      <c r="I58" s="187">
        <f>H58/$K$65</f>
        <v>652.79999999999995</v>
      </c>
      <c r="J58" s="187"/>
      <c r="K58" s="265"/>
      <c r="L58" s="254" t="s">
        <v>25</v>
      </c>
    </row>
    <row r="59" spans="1:12" s="156" customFormat="1" ht="15.75" customHeight="1" thickTop="1" x14ac:dyDescent="0.3">
      <c r="A59" s="171"/>
      <c r="B59" s="199" t="s">
        <v>37</v>
      </c>
      <c r="C59" s="45" t="s">
        <v>38</v>
      </c>
      <c r="D59" s="270" t="s">
        <v>35</v>
      </c>
      <c r="E59" s="271"/>
      <c r="F59" s="271">
        <v>10000</v>
      </c>
      <c r="G59" s="271"/>
      <c r="H59" s="164">
        <f t="shared" si="12"/>
        <v>12000</v>
      </c>
      <c r="I59" s="256"/>
      <c r="J59" s="271"/>
      <c r="K59" s="271"/>
      <c r="L59" s="257" t="s">
        <v>25</v>
      </c>
    </row>
    <row r="60" spans="1:12" s="156" customFormat="1" ht="15.75" customHeight="1" x14ac:dyDescent="0.3">
      <c r="A60" s="171"/>
      <c r="B60" s="193"/>
      <c r="C60" s="46" t="s">
        <v>39</v>
      </c>
      <c r="D60" s="266"/>
      <c r="E60" s="267"/>
      <c r="F60" s="267">
        <v>10000</v>
      </c>
      <c r="G60" s="267"/>
      <c r="H60" s="166">
        <f t="shared" si="12"/>
        <v>12000</v>
      </c>
      <c r="I60" s="166"/>
      <c r="J60" s="267"/>
      <c r="K60" s="267"/>
      <c r="L60" s="251" t="s">
        <v>25</v>
      </c>
    </row>
    <row r="61" spans="1:12" s="156" customFormat="1" ht="15.75" customHeight="1" thickBot="1" x14ac:dyDescent="0.35">
      <c r="A61" s="171"/>
      <c r="B61" s="194"/>
      <c r="C61" s="47" t="s">
        <v>40</v>
      </c>
      <c r="D61" s="268"/>
      <c r="E61" s="269"/>
      <c r="F61" s="269">
        <v>10000</v>
      </c>
      <c r="G61" s="269"/>
      <c r="H61" s="187">
        <f t="shared" si="12"/>
        <v>12000</v>
      </c>
      <c r="I61" s="253"/>
      <c r="J61" s="269"/>
      <c r="K61" s="269"/>
      <c r="L61" s="254" t="s">
        <v>25</v>
      </c>
    </row>
    <row r="62" spans="1:12" s="156" customFormat="1" ht="15.75" customHeight="1" thickTop="1" x14ac:dyDescent="0.25">
      <c r="A62" s="171"/>
      <c r="B62" s="284" t="s">
        <v>44</v>
      </c>
      <c r="C62" s="45" t="s">
        <v>45</v>
      </c>
      <c r="D62" s="195" t="s">
        <v>46</v>
      </c>
      <c r="E62" s="198" t="s">
        <v>47</v>
      </c>
      <c r="F62" s="198">
        <v>24000</v>
      </c>
      <c r="G62" s="198">
        <f>ROUND($F$62/$K$62,1)</f>
        <v>600</v>
      </c>
      <c r="H62" s="202">
        <f>$F$62*1.2</f>
        <v>28800</v>
      </c>
      <c r="I62" s="202">
        <f>G62*1.2</f>
        <v>720</v>
      </c>
      <c r="J62" s="45"/>
      <c r="K62" s="198">
        <v>40</v>
      </c>
      <c r="L62" s="181" t="s">
        <v>25</v>
      </c>
    </row>
    <row r="63" spans="1:12" s="156" customFormat="1" ht="15.75" customHeight="1" x14ac:dyDescent="0.25">
      <c r="A63" s="171"/>
      <c r="B63" s="285"/>
      <c r="C63" s="46" t="s">
        <v>48</v>
      </c>
      <c r="D63" s="196"/>
      <c r="E63" s="196"/>
      <c r="F63" s="196"/>
      <c r="G63" s="196"/>
      <c r="H63" s="196"/>
      <c r="I63" s="196"/>
      <c r="J63" s="46"/>
      <c r="K63" s="196"/>
      <c r="L63" s="180" t="s">
        <v>25</v>
      </c>
    </row>
    <row r="64" spans="1:12" s="156" customFormat="1" ht="15.75" customHeight="1" x14ac:dyDescent="0.25">
      <c r="A64" s="171"/>
      <c r="B64" s="285"/>
      <c r="C64" s="46" t="s">
        <v>49</v>
      </c>
      <c r="D64" s="196"/>
      <c r="E64" s="196"/>
      <c r="F64" s="196"/>
      <c r="G64" s="200"/>
      <c r="H64" s="196"/>
      <c r="I64" s="200"/>
      <c r="J64" s="46"/>
      <c r="K64" s="200"/>
      <c r="L64" s="180" t="s">
        <v>25</v>
      </c>
    </row>
    <row r="65" spans="1:12" s="156" customFormat="1" ht="15.75" customHeight="1" x14ac:dyDescent="0.25">
      <c r="A65" s="171"/>
      <c r="B65" s="285"/>
      <c r="C65" s="46" t="s">
        <v>50</v>
      </c>
      <c r="D65" s="196"/>
      <c r="E65" s="196"/>
      <c r="F65" s="196"/>
      <c r="G65" s="201">
        <f>ROUND($F$62/$K$65,1)</f>
        <v>960</v>
      </c>
      <c r="H65" s="196"/>
      <c r="I65" s="203">
        <f>G65*1.2</f>
        <v>1152</v>
      </c>
      <c r="J65" s="46"/>
      <c r="K65" s="201">
        <v>25</v>
      </c>
      <c r="L65" s="180" t="s">
        <v>25</v>
      </c>
    </row>
    <row r="66" spans="1:12" s="156" customFormat="1" ht="15.75" customHeight="1" x14ac:dyDescent="0.25">
      <c r="A66" s="171"/>
      <c r="B66" s="285"/>
      <c r="C66" s="46" t="s">
        <v>51</v>
      </c>
      <c r="D66" s="196"/>
      <c r="E66" s="196"/>
      <c r="F66" s="196"/>
      <c r="G66" s="196"/>
      <c r="H66" s="196"/>
      <c r="I66" s="196"/>
      <c r="J66" s="46"/>
      <c r="K66" s="196"/>
      <c r="L66" s="180" t="s">
        <v>25</v>
      </c>
    </row>
    <row r="67" spans="1:12" s="156" customFormat="1" ht="15.75" customHeight="1" x14ac:dyDescent="0.25">
      <c r="A67" s="171"/>
      <c r="B67" s="285"/>
      <c r="C67" s="46" t="s">
        <v>52</v>
      </c>
      <c r="D67" s="196"/>
      <c r="E67" s="196"/>
      <c r="F67" s="196"/>
      <c r="G67" s="200"/>
      <c r="H67" s="196"/>
      <c r="I67" s="200"/>
      <c r="J67" s="46"/>
      <c r="K67" s="200"/>
      <c r="L67" s="180" t="s">
        <v>25</v>
      </c>
    </row>
    <row r="68" spans="1:12" s="156" customFormat="1" ht="15.75" customHeight="1" x14ac:dyDescent="0.25">
      <c r="A68" s="171"/>
      <c r="B68" s="285"/>
      <c r="C68" s="46" t="s">
        <v>53</v>
      </c>
      <c r="D68" s="196"/>
      <c r="E68" s="196"/>
      <c r="F68" s="196"/>
      <c r="G68" s="201">
        <f>ROUND($F$62/$K$68,1)</f>
        <v>1200</v>
      </c>
      <c r="H68" s="196"/>
      <c r="I68" s="203">
        <f>G68*1.2</f>
        <v>1440</v>
      </c>
      <c r="J68" s="46"/>
      <c r="K68" s="201">
        <f>1/(0.05*0.1*6)*(0.1*6)</f>
        <v>20</v>
      </c>
      <c r="L68" s="180" t="s">
        <v>25</v>
      </c>
    </row>
    <row r="69" spans="1:12" s="156" customFormat="1" ht="15.75" customHeight="1" x14ac:dyDescent="0.25">
      <c r="A69" s="171"/>
      <c r="B69" s="285"/>
      <c r="C69" s="46" t="s">
        <v>54</v>
      </c>
      <c r="D69" s="196"/>
      <c r="E69" s="196"/>
      <c r="F69" s="196"/>
      <c r="G69" s="196"/>
      <c r="H69" s="196"/>
      <c r="I69" s="196"/>
      <c r="J69" s="46"/>
      <c r="K69" s="196"/>
      <c r="L69" s="180" t="s">
        <v>25</v>
      </c>
    </row>
    <row r="70" spans="1:12" s="156" customFormat="1" ht="15.75" customHeight="1" thickBot="1" x14ac:dyDescent="0.3">
      <c r="A70" s="171"/>
      <c r="B70" s="286"/>
      <c r="C70" s="47" t="s">
        <v>55</v>
      </c>
      <c r="D70" s="197"/>
      <c r="E70" s="197"/>
      <c r="F70" s="197"/>
      <c r="G70" s="197"/>
      <c r="H70" s="197"/>
      <c r="I70" s="197"/>
      <c r="J70" s="47"/>
      <c r="K70" s="197"/>
      <c r="L70" s="188" t="s">
        <v>25</v>
      </c>
    </row>
    <row r="71" spans="1:12" s="156" customFormat="1" ht="15.75" customHeight="1" thickTop="1" thickBot="1" x14ac:dyDescent="0.35">
      <c r="A71" s="172"/>
      <c r="B71" s="49" t="s">
        <v>56</v>
      </c>
      <c r="C71" s="42" t="s">
        <v>57</v>
      </c>
      <c r="D71" s="50"/>
      <c r="E71" s="50"/>
      <c r="F71" s="50"/>
      <c r="G71" s="50"/>
      <c r="H71" s="34"/>
      <c r="I71" s="34"/>
      <c r="J71" s="42">
        <v>230</v>
      </c>
      <c r="K71" s="50"/>
      <c r="L71" s="43" t="s">
        <v>20</v>
      </c>
    </row>
    <row r="72" spans="1:12" s="156" customFormat="1" ht="15.75" customHeight="1" thickTop="1" x14ac:dyDescent="0.25">
      <c r="A72" s="191" t="s">
        <v>64</v>
      </c>
    </row>
    <row r="73" spans="1:12" s="156" customFormat="1" ht="15.75" customHeight="1" thickBot="1" x14ac:dyDescent="0.3">
      <c r="A73" s="59" t="s">
        <v>3</v>
      </c>
      <c r="B73" s="61" t="s">
        <v>4</v>
      </c>
      <c r="C73" s="61" t="s">
        <v>5</v>
      </c>
      <c r="D73" s="61" t="s">
        <v>6</v>
      </c>
      <c r="E73" s="59" t="s">
        <v>7</v>
      </c>
      <c r="F73" s="61" t="s">
        <v>65</v>
      </c>
      <c r="G73" s="61" t="s">
        <v>66</v>
      </c>
      <c r="H73" s="61" t="s">
        <v>67</v>
      </c>
      <c r="I73" s="61" t="s">
        <v>14</v>
      </c>
    </row>
    <row r="74" spans="1:12" s="156" customFormat="1" ht="15.75" customHeight="1" thickTop="1" x14ac:dyDescent="0.25">
      <c r="A74" s="62" t="s">
        <v>15</v>
      </c>
      <c r="B74" s="192" t="s">
        <v>68</v>
      </c>
      <c r="C74" s="45" t="s">
        <v>69</v>
      </c>
      <c r="D74" s="195" t="s">
        <v>46</v>
      </c>
      <c r="E74" s="63">
        <v>44256</v>
      </c>
      <c r="F74" s="198">
        <v>11300</v>
      </c>
      <c r="G74" s="123">
        <f>$F$74/H74</f>
        <v>678.2713085234094</v>
      </c>
      <c r="H74" s="45">
        <v>16.66</v>
      </c>
      <c r="I74" s="181" t="s">
        <v>25</v>
      </c>
    </row>
    <row r="75" spans="1:12" s="156" customFormat="1" ht="15.75" customHeight="1" x14ac:dyDescent="0.25">
      <c r="A75" s="64"/>
      <c r="B75" s="193"/>
      <c r="C75" s="46" t="s">
        <v>70</v>
      </c>
      <c r="D75" s="196"/>
      <c r="E75" s="65">
        <v>44256</v>
      </c>
      <c r="F75" s="196"/>
      <c r="G75" s="121">
        <f>F74/H75</f>
        <v>1017.1017101710172</v>
      </c>
      <c r="H75" s="46">
        <v>11.11</v>
      </c>
      <c r="I75" s="180" t="s">
        <v>25</v>
      </c>
    </row>
    <row r="76" spans="1:12" s="156" customFormat="1" ht="15.75" customHeight="1" x14ac:dyDescent="0.25">
      <c r="A76" s="64"/>
      <c r="B76" s="193"/>
      <c r="C76" s="66" t="s">
        <v>71</v>
      </c>
      <c r="D76" s="196"/>
      <c r="E76" s="65">
        <v>44256</v>
      </c>
      <c r="F76" s="196"/>
      <c r="G76" s="121">
        <f>F74/H76</f>
        <v>1356.5426170468188</v>
      </c>
      <c r="H76" s="46">
        <v>8.33</v>
      </c>
      <c r="I76" s="180" t="s">
        <v>25</v>
      </c>
    </row>
    <row r="77" spans="1:12" s="156" customFormat="1" ht="15.75" customHeight="1" x14ac:dyDescent="0.25">
      <c r="A77" s="64"/>
      <c r="B77" s="193"/>
      <c r="C77" s="46" t="s">
        <v>72</v>
      </c>
      <c r="D77" s="196"/>
      <c r="E77" s="65">
        <v>44256</v>
      </c>
      <c r="F77" s="196"/>
      <c r="G77" s="121">
        <f>F74/H77</f>
        <v>1527.0270270270269</v>
      </c>
      <c r="H77" s="46">
        <v>7.4</v>
      </c>
      <c r="I77" s="180" t="s">
        <v>25</v>
      </c>
    </row>
    <row r="78" spans="1:12" s="156" customFormat="1" ht="15.75" customHeight="1" x14ac:dyDescent="0.25">
      <c r="A78" s="64"/>
      <c r="B78" s="193"/>
      <c r="C78" s="46" t="s">
        <v>73</v>
      </c>
      <c r="D78" s="196"/>
      <c r="E78" s="65">
        <v>44256</v>
      </c>
      <c r="F78" s="196"/>
      <c r="G78" s="121">
        <f>F74/H78</f>
        <v>2036.0360360360362</v>
      </c>
      <c r="H78" s="46">
        <v>5.55</v>
      </c>
      <c r="I78" s="180" t="s">
        <v>25</v>
      </c>
    </row>
    <row r="79" spans="1:12" s="156" customFormat="1" ht="15.75" customHeight="1" thickBot="1" x14ac:dyDescent="0.3">
      <c r="A79" s="64"/>
      <c r="B79" s="194"/>
      <c r="C79" s="47" t="s">
        <v>74</v>
      </c>
      <c r="D79" s="197"/>
      <c r="E79" s="67">
        <v>44256</v>
      </c>
      <c r="F79" s="197"/>
      <c r="G79" s="122">
        <f>F74/H79</f>
        <v>2716.3461538461538</v>
      </c>
      <c r="H79" s="47">
        <v>4.16</v>
      </c>
      <c r="I79" s="188" t="s">
        <v>25</v>
      </c>
    </row>
    <row r="80" spans="1:12" s="156" customFormat="1" ht="15.75" customHeight="1" thickTop="1" x14ac:dyDescent="0.3">
      <c r="A80" s="64"/>
      <c r="B80" s="192" t="s">
        <v>75</v>
      </c>
      <c r="C80" s="68" t="s">
        <v>45</v>
      </c>
      <c r="D80" s="195" t="s">
        <v>46</v>
      </c>
      <c r="E80" s="63">
        <v>44256</v>
      </c>
      <c r="F80" s="198">
        <v>11300</v>
      </c>
      <c r="G80" s="104">
        <f>F80/H80</f>
        <v>169.51695169516952</v>
      </c>
      <c r="H80" s="68">
        <v>66.66</v>
      </c>
      <c r="I80" s="69" t="s">
        <v>20</v>
      </c>
    </row>
    <row r="81" spans="1:9" s="156" customFormat="1" ht="15.75" customHeight="1" x14ac:dyDescent="0.3">
      <c r="A81" s="64"/>
      <c r="B81" s="193"/>
      <c r="C81" s="70" t="s">
        <v>48</v>
      </c>
      <c r="D81" s="196"/>
      <c r="E81" s="65">
        <v>44256</v>
      </c>
      <c r="F81" s="196"/>
      <c r="G81" s="101">
        <f>F80/H81</f>
        <v>254.2754275427543</v>
      </c>
      <c r="H81" s="70">
        <v>44.44</v>
      </c>
      <c r="I81" s="71" t="s">
        <v>20</v>
      </c>
    </row>
    <row r="82" spans="1:9" s="156" customFormat="1" ht="15.75" customHeight="1" x14ac:dyDescent="0.3">
      <c r="A82" s="64"/>
      <c r="B82" s="193"/>
      <c r="C82" s="70" t="s">
        <v>49</v>
      </c>
      <c r="D82" s="196"/>
      <c r="E82" s="65">
        <v>44256</v>
      </c>
      <c r="F82" s="196"/>
      <c r="G82" s="101">
        <f>F80/H82</f>
        <v>339.03390339033905</v>
      </c>
      <c r="H82" s="70">
        <v>33.33</v>
      </c>
      <c r="I82" s="71" t="s">
        <v>20</v>
      </c>
    </row>
    <row r="83" spans="1:9" s="156" customFormat="1" ht="15.75" customHeight="1" x14ac:dyDescent="0.3">
      <c r="A83" s="64"/>
      <c r="B83" s="193"/>
      <c r="C83" s="70" t="s">
        <v>50</v>
      </c>
      <c r="D83" s="196"/>
      <c r="E83" s="65">
        <v>44256</v>
      </c>
      <c r="F83" s="196"/>
      <c r="G83" s="101">
        <f>F80/H83</f>
        <v>271.24339894383104</v>
      </c>
      <c r="H83" s="70">
        <v>41.66</v>
      </c>
      <c r="I83" s="71" t="s">
        <v>20</v>
      </c>
    </row>
    <row r="84" spans="1:9" s="156" customFormat="1" ht="15.75" customHeight="1" x14ac:dyDescent="0.3">
      <c r="A84" s="64"/>
      <c r="B84" s="193"/>
      <c r="C84" s="70" t="s">
        <v>51</v>
      </c>
      <c r="D84" s="196"/>
      <c r="E84" s="65">
        <v>44256</v>
      </c>
      <c r="F84" s="196"/>
      <c r="G84" s="101">
        <f>F80/H84</f>
        <v>406.91393590205257</v>
      </c>
      <c r="H84" s="70">
        <v>27.77</v>
      </c>
      <c r="I84" s="71" t="s">
        <v>20</v>
      </c>
    </row>
    <row r="85" spans="1:9" s="156" customFormat="1" ht="15.75" customHeight="1" x14ac:dyDescent="0.3">
      <c r="A85" s="64"/>
      <c r="B85" s="193"/>
      <c r="C85" s="70" t="s">
        <v>52</v>
      </c>
      <c r="D85" s="196"/>
      <c r="E85" s="65">
        <v>44256</v>
      </c>
      <c r="F85" s="196"/>
      <c r="G85" s="101">
        <f>F80/H85</f>
        <v>542.48679788766208</v>
      </c>
      <c r="H85" s="70">
        <v>20.83</v>
      </c>
      <c r="I85" s="71" t="s">
        <v>20</v>
      </c>
    </row>
    <row r="86" spans="1:9" s="156" customFormat="1" ht="15.75" customHeight="1" x14ac:dyDescent="0.3">
      <c r="A86" s="64"/>
      <c r="B86" s="193"/>
      <c r="C86" s="70" t="s">
        <v>53</v>
      </c>
      <c r="D86" s="196"/>
      <c r="E86" s="65">
        <v>44256</v>
      </c>
      <c r="F86" s="196"/>
      <c r="G86" s="101">
        <f>F80/H86</f>
        <v>339.03390339033905</v>
      </c>
      <c r="H86" s="70">
        <v>33.33</v>
      </c>
      <c r="I86" s="71" t="s">
        <v>20</v>
      </c>
    </row>
    <row r="87" spans="1:9" s="156" customFormat="1" ht="15.75" customHeight="1" x14ac:dyDescent="0.3">
      <c r="A87" s="64"/>
      <c r="B87" s="193"/>
      <c r="C87" s="70" t="s">
        <v>54</v>
      </c>
      <c r="D87" s="196"/>
      <c r="E87" s="65">
        <v>44256</v>
      </c>
      <c r="F87" s="196"/>
      <c r="G87" s="101">
        <f>F80/H87</f>
        <v>508.5508550855086</v>
      </c>
      <c r="H87" s="70">
        <v>22.22</v>
      </c>
      <c r="I87" s="71" t="s">
        <v>20</v>
      </c>
    </row>
    <row r="88" spans="1:9" s="156" customFormat="1" ht="15.75" customHeight="1" thickBot="1" x14ac:dyDescent="0.35">
      <c r="A88" s="64"/>
      <c r="B88" s="194"/>
      <c r="C88" s="72" t="s">
        <v>55</v>
      </c>
      <c r="D88" s="197"/>
      <c r="E88" s="67">
        <v>44256</v>
      </c>
      <c r="F88" s="197"/>
      <c r="G88" s="73">
        <f>F80/H88</f>
        <v>678.2713085234094</v>
      </c>
      <c r="H88" s="72">
        <v>16.66</v>
      </c>
      <c r="I88" s="74" t="s">
        <v>20</v>
      </c>
    </row>
    <row r="89" spans="1:9" s="156" customFormat="1" ht="15.75" customHeight="1" thickTop="1" x14ac:dyDescent="0.3">
      <c r="A89" s="64"/>
      <c r="B89" s="284" t="s">
        <v>76</v>
      </c>
      <c r="C89" s="68" t="s">
        <v>45</v>
      </c>
      <c r="D89" s="195" t="s">
        <v>46</v>
      </c>
      <c r="E89" s="63">
        <v>44256</v>
      </c>
      <c r="F89" s="198">
        <v>16000</v>
      </c>
      <c r="G89" s="104">
        <f>F89/H89</f>
        <v>240.02400240024005</v>
      </c>
      <c r="H89" s="68">
        <v>66.66</v>
      </c>
      <c r="I89" s="69" t="s">
        <v>20</v>
      </c>
    </row>
    <row r="90" spans="1:9" s="156" customFormat="1" ht="15.75" customHeight="1" x14ac:dyDescent="0.3">
      <c r="A90" s="64"/>
      <c r="B90" s="285"/>
      <c r="C90" s="70" t="s">
        <v>48</v>
      </c>
      <c r="D90" s="196"/>
      <c r="E90" s="65">
        <v>44256</v>
      </c>
      <c r="F90" s="196"/>
      <c r="G90" s="101">
        <f t="shared" ref="G90:G97" si="13">$F$89/H90</f>
        <v>360.03600360036006</v>
      </c>
      <c r="H90" s="70">
        <v>44.44</v>
      </c>
      <c r="I90" s="71" t="s">
        <v>20</v>
      </c>
    </row>
    <row r="91" spans="1:9" s="156" customFormat="1" ht="15.75" customHeight="1" x14ac:dyDescent="0.3">
      <c r="A91" s="64"/>
      <c r="B91" s="285"/>
      <c r="C91" s="70" t="s">
        <v>49</v>
      </c>
      <c r="D91" s="196"/>
      <c r="E91" s="65">
        <v>44256</v>
      </c>
      <c r="F91" s="196"/>
      <c r="G91" s="101">
        <f t="shared" si="13"/>
        <v>480.0480048004801</v>
      </c>
      <c r="H91" s="70">
        <v>33.33</v>
      </c>
      <c r="I91" s="71" t="s">
        <v>20</v>
      </c>
    </row>
    <row r="92" spans="1:9" s="156" customFormat="1" ht="15.75" customHeight="1" x14ac:dyDescent="0.3">
      <c r="A92" s="64"/>
      <c r="B92" s="285"/>
      <c r="C92" s="70" t="s">
        <v>50</v>
      </c>
      <c r="D92" s="196"/>
      <c r="E92" s="65">
        <v>44256</v>
      </c>
      <c r="F92" s="196"/>
      <c r="G92" s="101">
        <f t="shared" si="13"/>
        <v>384.06144983197316</v>
      </c>
      <c r="H92" s="70">
        <v>41.66</v>
      </c>
      <c r="I92" s="71" t="s">
        <v>20</v>
      </c>
    </row>
    <row r="93" spans="1:9" s="156" customFormat="1" ht="15.75" customHeight="1" x14ac:dyDescent="0.3">
      <c r="A93" s="64"/>
      <c r="B93" s="285"/>
      <c r="C93" s="70" t="s">
        <v>51</v>
      </c>
      <c r="D93" s="196"/>
      <c r="E93" s="65">
        <v>44256</v>
      </c>
      <c r="F93" s="196"/>
      <c r="G93" s="101">
        <f t="shared" si="13"/>
        <v>576.16132517104791</v>
      </c>
      <c r="H93" s="70">
        <v>27.77</v>
      </c>
      <c r="I93" s="71" t="s">
        <v>20</v>
      </c>
    </row>
    <row r="94" spans="1:9" s="156" customFormat="1" ht="15.75" customHeight="1" x14ac:dyDescent="0.3">
      <c r="A94" s="64"/>
      <c r="B94" s="285"/>
      <c r="C94" s="70" t="s">
        <v>52</v>
      </c>
      <c r="D94" s="196"/>
      <c r="E94" s="65">
        <v>44256</v>
      </c>
      <c r="F94" s="196"/>
      <c r="G94" s="101">
        <f t="shared" si="13"/>
        <v>768.12289966394633</v>
      </c>
      <c r="H94" s="70">
        <v>20.83</v>
      </c>
      <c r="I94" s="71" t="s">
        <v>20</v>
      </c>
    </row>
    <row r="95" spans="1:9" s="156" customFormat="1" ht="15.75" customHeight="1" x14ac:dyDescent="0.3">
      <c r="A95" s="64"/>
      <c r="B95" s="285"/>
      <c r="C95" s="70" t="s">
        <v>53</v>
      </c>
      <c r="D95" s="196"/>
      <c r="E95" s="65">
        <v>44256</v>
      </c>
      <c r="F95" s="196"/>
      <c r="G95" s="101">
        <f t="shared" si="13"/>
        <v>480.0480048004801</v>
      </c>
      <c r="H95" s="70">
        <v>33.33</v>
      </c>
      <c r="I95" s="71" t="s">
        <v>20</v>
      </c>
    </row>
    <row r="96" spans="1:9" s="156" customFormat="1" ht="15.75" customHeight="1" x14ac:dyDescent="0.3">
      <c r="A96" s="64"/>
      <c r="B96" s="285"/>
      <c r="C96" s="70" t="s">
        <v>54</v>
      </c>
      <c r="D96" s="196"/>
      <c r="E96" s="65">
        <v>44256</v>
      </c>
      <c r="F96" s="196"/>
      <c r="G96" s="101">
        <f t="shared" si="13"/>
        <v>720.07200720072012</v>
      </c>
      <c r="H96" s="70">
        <v>22.22</v>
      </c>
      <c r="I96" s="71" t="s">
        <v>20</v>
      </c>
    </row>
    <row r="97" spans="1:9" s="156" customFormat="1" ht="15.75" customHeight="1" thickBot="1" x14ac:dyDescent="0.35">
      <c r="A97" s="75"/>
      <c r="B97" s="286"/>
      <c r="C97" s="72" t="s">
        <v>55</v>
      </c>
      <c r="D97" s="197"/>
      <c r="E97" s="67">
        <v>44256</v>
      </c>
      <c r="F97" s="197"/>
      <c r="G97" s="101">
        <f t="shared" si="13"/>
        <v>960.38415366146455</v>
      </c>
      <c r="H97" s="72">
        <v>16.66</v>
      </c>
      <c r="I97" s="74" t="s">
        <v>20</v>
      </c>
    </row>
    <row r="98" spans="1:9" s="156" customFormat="1" ht="15.75" customHeight="1" thickTop="1" x14ac:dyDescent="0.25">
      <c r="A98" s="62" t="s">
        <v>62</v>
      </c>
      <c r="B98" s="192" t="s">
        <v>68</v>
      </c>
      <c r="C98" s="45" t="s">
        <v>69</v>
      </c>
      <c r="D98" s="195" t="s">
        <v>46</v>
      </c>
      <c r="E98" s="63">
        <v>44256</v>
      </c>
      <c r="F98" s="198">
        <v>6000</v>
      </c>
      <c r="G98" s="123">
        <f>F98/H98</f>
        <v>360.14405762304921</v>
      </c>
      <c r="H98" s="45">
        <v>16.66</v>
      </c>
      <c r="I98" s="181" t="s">
        <v>25</v>
      </c>
    </row>
    <row r="99" spans="1:9" s="156" customFormat="1" ht="15.75" customHeight="1" x14ac:dyDescent="0.25">
      <c r="A99" s="64"/>
      <c r="B99" s="193"/>
      <c r="C99" s="46" t="s">
        <v>70</v>
      </c>
      <c r="D99" s="196"/>
      <c r="E99" s="65">
        <v>44256</v>
      </c>
      <c r="F99" s="196"/>
      <c r="G99" s="121">
        <f>$F$98/H99</f>
        <v>540.05400540054006</v>
      </c>
      <c r="H99" s="46">
        <v>11.11</v>
      </c>
      <c r="I99" s="180" t="s">
        <v>25</v>
      </c>
    </row>
    <row r="100" spans="1:9" s="156" customFormat="1" ht="15.75" customHeight="1" x14ac:dyDescent="0.25">
      <c r="A100" s="64"/>
      <c r="B100" s="193"/>
      <c r="C100" s="66" t="s">
        <v>71</v>
      </c>
      <c r="D100" s="196"/>
      <c r="E100" s="65">
        <v>44256</v>
      </c>
      <c r="F100" s="196"/>
      <c r="G100" s="121">
        <f>$F$98/H100</f>
        <v>720.28811524609841</v>
      </c>
      <c r="H100" s="46">
        <v>8.33</v>
      </c>
      <c r="I100" s="180" t="s">
        <v>25</v>
      </c>
    </row>
    <row r="101" spans="1:9" s="156" customFormat="1" ht="15.75" customHeight="1" x14ac:dyDescent="0.25">
      <c r="A101" s="64"/>
      <c r="B101" s="193"/>
      <c r="C101" s="46" t="s">
        <v>72</v>
      </c>
      <c r="D101" s="196"/>
      <c r="E101" s="65">
        <v>44256</v>
      </c>
      <c r="F101" s="196"/>
      <c r="G101" s="121">
        <f>$F$98/H101</f>
        <v>810.81081081081072</v>
      </c>
      <c r="H101" s="46">
        <v>7.4</v>
      </c>
      <c r="I101" s="180" t="s">
        <v>25</v>
      </c>
    </row>
    <row r="102" spans="1:9" s="156" customFormat="1" ht="15.75" customHeight="1" x14ac:dyDescent="0.25">
      <c r="A102" s="64"/>
      <c r="B102" s="193"/>
      <c r="C102" s="46" t="s">
        <v>73</v>
      </c>
      <c r="D102" s="196"/>
      <c r="E102" s="65">
        <v>44256</v>
      </c>
      <c r="F102" s="196"/>
      <c r="G102" s="121">
        <f>$F$98/H102</f>
        <v>1081.081081081081</v>
      </c>
      <c r="H102" s="46">
        <v>5.55</v>
      </c>
      <c r="I102" s="180" t="s">
        <v>25</v>
      </c>
    </row>
    <row r="103" spans="1:9" s="156" customFormat="1" ht="15.75" customHeight="1" thickBot="1" x14ac:dyDescent="0.3">
      <c r="A103" s="64"/>
      <c r="B103" s="194"/>
      <c r="C103" s="47" t="s">
        <v>74</v>
      </c>
      <c r="D103" s="197"/>
      <c r="E103" s="67">
        <v>44256</v>
      </c>
      <c r="F103" s="197"/>
      <c r="G103" s="121">
        <f>$F$98/H103</f>
        <v>1442.3076923076922</v>
      </c>
      <c r="H103" s="47">
        <v>4.16</v>
      </c>
      <c r="I103" s="188" t="s">
        <v>25</v>
      </c>
    </row>
    <row r="104" spans="1:9" s="156" customFormat="1" ht="15.75" customHeight="1" thickTop="1" x14ac:dyDescent="0.3">
      <c r="A104" s="64"/>
      <c r="B104" s="192" t="s">
        <v>75</v>
      </c>
      <c r="C104" s="68" t="s">
        <v>45</v>
      </c>
      <c r="D104" s="195" t="s">
        <v>46</v>
      </c>
      <c r="E104" s="63">
        <v>44256</v>
      </c>
      <c r="F104" s="198">
        <v>6000</v>
      </c>
      <c r="G104" s="104">
        <f>F104/H104</f>
        <v>90.009000900090015</v>
      </c>
      <c r="H104" s="68">
        <v>66.66</v>
      </c>
      <c r="I104" s="69" t="s">
        <v>20</v>
      </c>
    </row>
    <row r="105" spans="1:9" s="156" customFormat="1" ht="15.75" customHeight="1" x14ac:dyDescent="0.3">
      <c r="A105" s="64"/>
      <c r="B105" s="193"/>
      <c r="C105" s="70" t="s">
        <v>48</v>
      </c>
      <c r="D105" s="196"/>
      <c r="E105" s="65">
        <v>44256</v>
      </c>
      <c r="F105" s="196"/>
      <c r="G105" s="101">
        <f t="shared" ref="G105:G112" si="14">$F$104/H105</f>
        <v>135.01350135013502</v>
      </c>
      <c r="H105" s="70">
        <v>44.44</v>
      </c>
      <c r="I105" s="71" t="s">
        <v>20</v>
      </c>
    </row>
    <row r="106" spans="1:9" s="156" customFormat="1" ht="15.75" customHeight="1" x14ac:dyDescent="0.3">
      <c r="A106" s="64"/>
      <c r="B106" s="193"/>
      <c r="C106" s="70" t="s">
        <v>49</v>
      </c>
      <c r="D106" s="196"/>
      <c r="E106" s="65">
        <v>44256</v>
      </c>
      <c r="F106" s="196"/>
      <c r="G106" s="101">
        <f t="shared" si="14"/>
        <v>180.01800180018003</v>
      </c>
      <c r="H106" s="70">
        <v>33.33</v>
      </c>
      <c r="I106" s="71" t="s">
        <v>20</v>
      </c>
    </row>
    <row r="107" spans="1:9" s="156" customFormat="1" ht="15.75" customHeight="1" x14ac:dyDescent="0.3">
      <c r="A107" s="64"/>
      <c r="B107" s="193"/>
      <c r="C107" s="70" t="s">
        <v>50</v>
      </c>
      <c r="D107" s="196"/>
      <c r="E107" s="65">
        <v>44256</v>
      </c>
      <c r="F107" s="196"/>
      <c r="G107" s="101">
        <f t="shared" si="14"/>
        <v>144.02304368698992</v>
      </c>
      <c r="H107" s="70">
        <v>41.66</v>
      </c>
      <c r="I107" s="71" t="s">
        <v>20</v>
      </c>
    </row>
    <row r="108" spans="1:9" s="156" customFormat="1" ht="15.75" customHeight="1" x14ac:dyDescent="0.3">
      <c r="A108" s="64"/>
      <c r="B108" s="193"/>
      <c r="C108" s="70" t="s">
        <v>51</v>
      </c>
      <c r="D108" s="196"/>
      <c r="E108" s="65">
        <v>44256</v>
      </c>
      <c r="F108" s="196"/>
      <c r="G108" s="101">
        <f t="shared" si="14"/>
        <v>216.06049693914295</v>
      </c>
      <c r="H108" s="70">
        <v>27.77</v>
      </c>
      <c r="I108" s="71" t="s">
        <v>20</v>
      </c>
    </row>
    <row r="109" spans="1:9" s="156" customFormat="1" ht="15.75" customHeight="1" x14ac:dyDescent="0.3">
      <c r="A109" s="64"/>
      <c r="B109" s="193"/>
      <c r="C109" s="70" t="s">
        <v>52</v>
      </c>
      <c r="D109" s="196"/>
      <c r="E109" s="65">
        <v>44256</v>
      </c>
      <c r="F109" s="196"/>
      <c r="G109" s="101">
        <f t="shared" si="14"/>
        <v>288.04608737397984</v>
      </c>
      <c r="H109" s="70">
        <v>20.83</v>
      </c>
      <c r="I109" s="71" t="s">
        <v>20</v>
      </c>
    </row>
    <row r="110" spans="1:9" s="156" customFormat="1" ht="15.75" customHeight="1" x14ac:dyDescent="0.3">
      <c r="A110" s="64"/>
      <c r="B110" s="193"/>
      <c r="C110" s="70" t="s">
        <v>53</v>
      </c>
      <c r="D110" s="196"/>
      <c r="E110" s="65">
        <v>44256</v>
      </c>
      <c r="F110" s="196"/>
      <c r="G110" s="101">
        <f t="shared" si="14"/>
        <v>180.01800180018003</v>
      </c>
      <c r="H110" s="70">
        <v>33.33</v>
      </c>
      <c r="I110" s="71" t="s">
        <v>20</v>
      </c>
    </row>
    <row r="111" spans="1:9" s="156" customFormat="1" ht="15.75" customHeight="1" x14ac:dyDescent="0.3">
      <c r="A111" s="64"/>
      <c r="B111" s="193"/>
      <c r="C111" s="70" t="s">
        <v>54</v>
      </c>
      <c r="D111" s="196"/>
      <c r="E111" s="65">
        <v>44256</v>
      </c>
      <c r="F111" s="196"/>
      <c r="G111" s="101">
        <f t="shared" si="14"/>
        <v>270.02700270027003</v>
      </c>
      <c r="H111" s="70">
        <v>22.22</v>
      </c>
      <c r="I111" s="71" t="s">
        <v>20</v>
      </c>
    </row>
    <row r="112" spans="1:9" s="156" customFormat="1" ht="15.75" customHeight="1" thickBot="1" x14ac:dyDescent="0.35">
      <c r="A112" s="64"/>
      <c r="B112" s="194"/>
      <c r="C112" s="76" t="s">
        <v>55</v>
      </c>
      <c r="D112" s="197"/>
      <c r="E112" s="77">
        <v>44256</v>
      </c>
      <c r="F112" s="197"/>
      <c r="G112" s="132">
        <f t="shared" si="14"/>
        <v>360.14405762304921</v>
      </c>
      <c r="H112" s="76">
        <v>16.66</v>
      </c>
      <c r="I112" s="78" t="s">
        <v>20</v>
      </c>
    </row>
    <row r="113" spans="1:9" s="156" customFormat="1" ht="15.75" customHeight="1" thickTop="1" x14ac:dyDescent="0.3">
      <c r="A113" s="79"/>
      <c r="B113" s="199" t="s">
        <v>76</v>
      </c>
      <c r="C113" s="68" t="s">
        <v>45</v>
      </c>
      <c r="D113" s="195" t="s">
        <v>46</v>
      </c>
      <c r="E113" s="63">
        <v>44256</v>
      </c>
      <c r="F113" s="198">
        <v>12000</v>
      </c>
      <c r="G113" s="104">
        <f>F113/H113</f>
        <v>180.01800180018003</v>
      </c>
      <c r="H113" s="68">
        <v>66.66</v>
      </c>
      <c r="I113" s="69" t="s">
        <v>20</v>
      </c>
    </row>
    <row r="114" spans="1:9" s="156" customFormat="1" ht="15.75" customHeight="1" x14ac:dyDescent="0.3">
      <c r="A114" s="79"/>
      <c r="B114" s="193"/>
      <c r="C114" s="70" t="s">
        <v>48</v>
      </c>
      <c r="D114" s="196"/>
      <c r="E114" s="65">
        <v>44256</v>
      </c>
      <c r="F114" s="196"/>
      <c r="G114" s="101">
        <f t="shared" ref="G114:G121" si="15">$F$113/H114</f>
        <v>270.02700270027003</v>
      </c>
      <c r="H114" s="70">
        <v>44.44</v>
      </c>
      <c r="I114" s="71" t="s">
        <v>20</v>
      </c>
    </row>
    <row r="115" spans="1:9" s="156" customFormat="1" ht="15.75" customHeight="1" x14ac:dyDescent="0.3">
      <c r="A115" s="79"/>
      <c r="B115" s="193"/>
      <c r="C115" s="70" t="s">
        <v>49</v>
      </c>
      <c r="D115" s="196"/>
      <c r="E115" s="65">
        <v>44256</v>
      </c>
      <c r="F115" s="196"/>
      <c r="G115" s="101">
        <f t="shared" si="15"/>
        <v>360.03600360036006</v>
      </c>
      <c r="H115" s="70">
        <v>33.33</v>
      </c>
      <c r="I115" s="71" t="s">
        <v>20</v>
      </c>
    </row>
    <row r="116" spans="1:9" s="156" customFormat="1" ht="15.75" customHeight="1" x14ac:dyDescent="0.3">
      <c r="A116" s="79"/>
      <c r="B116" s="193"/>
      <c r="C116" s="70" t="s">
        <v>50</v>
      </c>
      <c r="D116" s="196"/>
      <c r="E116" s="65">
        <v>44256</v>
      </c>
      <c r="F116" s="196"/>
      <c r="G116" s="101">
        <f t="shared" si="15"/>
        <v>288.04608737397984</v>
      </c>
      <c r="H116" s="70">
        <v>41.66</v>
      </c>
      <c r="I116" s="71" t="s">
        <v>20</v>
      </c>
    </row>
    <row r="117" spans="1:9" s="156" customFormat="1" ht="15.75" customHeight="1" x14ac:dyDescent="0.3">
      <c r="A117" s="79"/>
      <c r="B117" s="193"/>
      <c r="C117" s="70" t="s">
        <v>51</v>
      </c>
      <c r="D117" s="196"/>
      <c r="E117" s="65">
        <v>44256</v>
      </c>
      <c r="F117" s="196"/>
      <c r="G117" s="101">
        <f t="shared" si="15"/>
        <v>432.1209938782859</v>
      </c>
      <c r="H117" s="70">
        <v>27.77</v>
      </c>
      <c r="I117" s="71" t="s">
        <v>20</v>
      </c>
    </row>
    <row r="118" spans="1:9" s="156" customFormat="1" ht="15.75" customHeight="1" x14ac:dyDescent="0.3">
      <c r="A118" s="79"/>
      <c r="B118" s="193"/>
      <c r="C118" s="70" t="s">
        <v>52</v>
      </c>
      <c r="D118" s="196"/>
      <c r="E118" s="65">
        <v>44256</v>
      </c>
      <c r="F118" s="196"/>
      <c r="G118" s="101">
        <f t="shared" si="15"/>
        <v>576.09217474795969</v>
      </c>
      <c r="H118" s="70">
        <v>20.83</v>
      </c>
      <c r="I118" s="71" t="s">
        <v>20</v>
      </c>
    </row>
    <row r="119" spans="1:9" s="156" customFormat="1" ht="15.75" customHeight="1" x14ac:dyDescent="0.3">
      <c r="A119" s="79"/>
      <c r="B119" s="193"/>
      <c r="C119" s="70" t="s">
        <v>53</v>
      </c>
      <c r="D119" s="196"/>
      <c r="E119" s="65">
        <v>44256</v>
      </c>
      <c r="F119" s="196"/>
      <c r="G119" s="101">
        <f t="shared" si="15"/>
        <v>360.03600360036006</v>
      </c>
      <c r="H119" s="70">
        <v>33.33</v>
      </c>
      <c r="I119" s="71" t="s">
        <v>20</v>
      </c>
    </row>
    <row r="120" spans="1:9" s="156" customFormat="1" ht="23.25" customHeight="1" x14ac:dyDescent="0.3">
      <c r="A120" s="79"/>
      <c r="B120" s="193"/>
      <c r="C120" s="70" t="s">
        <v>54</v>
      </c>
      <c r="D120" s="196"/>
      <c r="E120" s="65">
        <v>44256</v>
      </c>
      <c r="F120" s="196"/>
      <c r="G120" s="101">
        <f t="shared" si="15"/>
        <v>540.05400540054006</v>
      </c>
      <c r="H120" s="70">
        <v>22.22</v>
      </c>
      <c r="I120" s="71" t="s">
        <v>20</v>
      </c>
    </row>
    <row r="121" spans="1:9" s="156" customFormat="1" ht="15.75" customHeight="1" thickBot="1" x14ac:dyDescent="0.35">
      <c r="A121" s="80"/>
      <c r="B121" s="194"/>
      <c r="C121" s="72" t="s">
        <v>55</v>
      </c>
      <c r="D121" s="197"/>
      <c r="E121" s="81">
        <v>44256</v>
      </c>
      <c r="F121" s="197"/>
      <c r="G121" s="73">
        <f t="shared" si="15"/>
        <v>720.28811524609841</v>
      </c>
      <c r="H121" s="73">
        <v>16.66</v>
      </c>
      <c r="I121" s="82" t="s">
        <v>20</v>
      </c>
    </row>
    <row r="122" spans="1:9" s="156" customFormat="1" ht="15.75" customHeight="1" thickTop="1" x14ac:dyDescent="0.25">
      <c r="B122" s="155" t="s">
        <v>77</v>
      </c>
    </row>
    <row r="123" spans="1:9" s="156" customFormat="1" ht="15.75" customHeight="1" thickBot="1" x14ac:dyDescent="0.3">
      <c r="B123" s="7" t="s">
        <v>4</v>
      </c>
      <c r="C123" s="83" t="s">
        <v>78</v>
      </c>
      <c r="D123" s="7" t="s">
        <v>79</v>
      </c>
      <c r="E123" s="61" t="s">
        <v>14</v>
      </c>
    </row>
    <row r="124" spans="1:9" s="156" customFormat="1" ht="15.75" customHeight="1" thickTop="1" x14ac:dyDescent="0.25">
      <c r="B124" s="199" t="s">
        <v>80</v>
      </c>
      <c r="C124" s="45" t="s">
        <v>81</v>
      </c>
      <c r="D124" s="84">
        <v>7000</v>
      </c>
      <c r="E124" s="85"/>
    </row>
    <row r="125" spans="1:9" s="156" customFormat="1" ht="15.75" customHeight="1" thickBot="1" x14ac:dyDescent="0.3">
      <c r="B125" s="194"/>
      <c r="C125" s="47" t="s">
        <v>82</v>
      </c>
      <c r="D125" s="86">
        <v>160</v>
      </c>
      <c r="E125" s="55"/>
    </row>
    <row r="126" spans="1:9" s="156" customFormat="1" ht="15.75" customHeight="1" thickTop="1" x14ac:dyDescent="0.25">
      <c r="B126" s="199" t="s">
        <v>83</v>
      </c>
      <c r="C126" s="45" t="s">
        <v>84</v>
      </c>
      <c r="D126" s="84">
        <v>120</v>
      </c>
      <c r="E126" s="85"/>
    </row>
    <row r="127" spans="1:9" s="156" customFormat="1" ht="15.75" customHeight="1" x14ac:dyDescent="0.25">
      <c r="B127" s="193"/>
      <c r="C127" s="46" t="s">
        <v>85</v>
      </c>
      <c r="D127" s="87">
        <v>170</v>
      </c>
      <c r="E127" s="88"/>
    </row>
    <row r="128" spans="1:9" s="156" customFormat="1" ht="15.75" customHeight="1" x14ac:dyDescent="0.25">
      <c r="B128" s="193"/>
      <c r="C128" s="46" t="s">
        <v>86</v>
      </c>
      <c r="D128" s="87">
        <v>140</v>
      </c>
      <c r="E128" s="88"/>
    </row>
    <row r="129" spans="2:5" s="156" customFormat="1" ht="25.5" customHeight="1" x14ac:dyDescent="0.25">
      <c r="B129" s="193"/>
      <c r="C129" s="46" t="s">
        <v>87</v>
      </c>
      <c r="D129" s="87">
        <v>160</v>
      </c>
      <c r="E129" s="88"/>
    </row>
    <row r="130" spans="2:5" s="156" customFormat="1" ht="23.25" customHeight="1" thickBot="1" x14ac:dyDescent="0.3">
      <c r="B130" s="194"/>
      <c r="C130" s="47" t="s">
        <v>88</v>
      </c>
      <c r="D130" s="86">
        <v>70</v>
      </c>
      <c r="E130" s="55"/>
    </row>
    <row r="131" spans="2:5" s="156" customFormat="1" ht="15.75" customHeight="1" thickTop="1" x14ac:dyDescent="0.25">
      <c r="B131" s="199" t="s">
        <v>89</v>
      </c>
      <c r="C131" s="45" t="s">
        <v>90</v>
      </c>
      <c r="D131" s="84">
        <v>80</v>
      </c>
      <c r="E131" s="85"/>
    </row>
    <row r="132" spans="2:5" s="156" customFormat="1" ht="15.75" customHeight="1" thickBot="1" x14ac:dyDescent="0.3">
      <c r="B132" s="194"/>
      <c r="C132" s="47" t="s">
        <v>91</v>
      </c>
      <c r="D132" s="86">
        <v>140</v>
      </c>
      <c r="E132" s="55"/>
    </row>
    <row r="133" spans="2:5" s="156" customFormat="1" ht="15.75" customHeight="1" thickTop="1" thickBot="1" x14ac:dyDescent="0.3">
      <c r="B133" s="41" t="s">
        <v>92</v>
      </c>
      <c r="C133" s="42" t="s">
        <v>93</v>
      </c>
      <c r="D133" s="89">
        <v>333</v>
      </c>
      <c r="E133" s="90"/>
    </row>
    <row r="134" spans="2:5" s="156" customFormat="1" ht="15.75" customHeight="1" thickTop="1" x14ac:dyDescent="0.25">
      <c r="B134" s="192" t="s">
        <v>94</v>
      </c>
      <c r="C134" s="45" t="s">
        <v>95</v>
      </c>
      <c r="D134" s="84">
        <v>6720</v>
      </c>
      <c r="E134" s="85"/>
    </row>
    <row r="135" spans="2:5" s="156" customFormat="1" ht="15.75" customHeight="1" x14ac:dyDescent="0.25">
      <c r="B135" s="193"/>
      <c r="C135" s="46" t="s">
        <v>96</v>
      </c>
      <c r="D135" s="87">
        <v>7840</v>
      </c>
      <c r="E135" s="88"/>
    </row>
    <row r="136" spans="2:5" s="156" customFormat="1" ht="15.75" customHeight="1" x14ac:dyDescent="0.25">
      <c r="B136" s="193"/>
      <c r="C136" s="46" t="s">
        <v>97</v>
      </c>
      <c r="D136" s="87">
        <v>8960</v>
      </c>
      <c r="E136" s="88"/>
    </row>
    <row r="137" spans="2:5" s="156" customFormat="1" ht="15.75" customHeight="1" thickBot="1" x14ac:dyDescent="0.3">
      <c r="B137" s="194"/>
      <c r="C137" s="47" t="s">
        <v>98</v>
      </c>
      <c r="D137" s="86">
        <v>10080</v>
      </c>
      <c r="E137" s="55"/>
    </row>
    <row r="138" spans="2:5" s="156" customFormat="1" ht="15.75" customHeight="1" thickTop="1" thickBot="1" x14ac:dyDescent="0.3">
      <c r="B138" s="91" t="s">
        <v>99</v>
      </c>
      <c r="C138" s="42" t="s">
        <v>100</v>
      </c>
      <c r="D138" s="89">
        <v>1.2</v>
      </c>
      <c r="E138" s="90"/>
    </row>
    <row r="139" spans="2:5" s="156" customFormat="1" ht="15.75" customHeight="1" thickTop="1" x14ac:dyDescent="0.25">
      <c r="B139" s="199" t="s">
        <v>101</v>
      </c>
      <c r="C139" s="45" t="s">
        <v>102</v>
      </c>
      <c r="D139" s="84">
        <v>970</v>
      </c>
      <c r="E139" s="85"/>
    </row>
    <row r="140" spans="2:5" s="156" customFormat="1" ht="15.75" customHeight="1" x14ac:dyDescent="0.25">
      <c r="B140" s="193"/>
      <c r="C140" s="46" t="s">
        <v>103</v>
      </c>
      <c r="D140" s="87">
        <v>1300</v>
      </c>
      <c r="E140" s="88"/>
    </row>
    <row r="141" spans="2:5" s="156" customFormat="1" ht="15.75" customHeight="1" x14ac:dyDescent="0.25">
      <c r="B141" s="193"/>
      <c r="C141" s="46" t="s">
        <v>104</v>
      </c>
      <c r="D141" s="87">
        <v>1900</v>
      </c>
      <c r="E141" s="88"/>
    </row>
    <row r="142" spans="2:5" s="156" customFormat="1" ht="15.75" customHeight="1" thickBot="1" x14ac:dyDescent="0.3">
      <c r="B142" s="194"/>
      <c r="C142" s="47" t="s">
        <v>69</v>
      </c>
      <c r="D142" s="86">
        <v>2550</v>
      </c>
      <c r="E142" s="55"/>
    </row>
    <row r="143" spans="2:5" s="156" customFormat="1" ht="15.75" customHeight="1" thickTop="1" thickBot="1" x14ac:dyDescent="0.3">
      <c r="B143" s="41" t="s">
        <v>105</v>
      </c>
      <c r="C143" s="42" t="s">
        <v>106</v>
      </c>
      <c r="D143" s="89">
        <v>290</v>
      </c>
      <c r="E143" s="90"/>
    </row>
    <row r="144" spans="2:5" s="156" customFormat="1" ht="15.75" customHeight="1" thickTop="1" x14ac:dyDescent="0.25">
      <c r="B144" s="92" t="s">
        <v>107</v>
      </c>
      <c r="C144" s="45" t="s">
        <v>108</v>
      </c>
      <c r="D144" s="84">
        <v>70</v>
      </c>
      <c r="E144" s="85"/>
    </row>
    <row r="145" spans="2:5" s="156" customFormat="1" ht="15.75" customHeight="1" thickBot="1" x14ac:dyDescent="0.3">
      <c r="B145" s="93" t="s">
        <v>109</v>
      </c>
      <c r="C145" s="47" t="s">
        <v>108</v>
      </c>
      <c r="D145" s="86">
        <v>120</v>
      </c>
      <c r="E145" s="55"/>
    </row>
    <row r="146" spans="2:5" s="156" customFormat="1" ht="15.75" customHeight="1" thickTop="1" x14ac:dyDescent="0.25">
      <c r="B146" s="92" t="s">
        <v>110</v>
      </c>
      <c r="C146" s="45" t="s">
        <v>111</v>
      </c>
      <c r="D146" s="84">
        <v>150</v>
      </c>
      <c r="E146" s="85"/>
    </row>
    <row r="147" spans="2:5" s="156" customFormat="1" ht="15.75" customHeight="1" thickBot="1" x14ac:dyDescent="0.3">
      <c r="B147" s="94" t="s">
        <v>112</v>
      </c>
      <c r="C147" s="47" t="s">
        <v>111</v>
      </c>
      <c r="D147" s="86">
        <v>10</v>
      </c>
      <c r="E147" s="55"/>
    </row>
    <row r="148" spans="2:5" s="156" customFormat="1" ht="15.75" customHeight="1" thickTop="1" x14ac:dyDescent="0.25">
      <c r="B148" s="192" t="s">
        <v>113</v>
      </c>
      <c r="C148" s="45" t="s">
        <v>114</v>
      </c>
      <c r="D148" s="84">
        <v>8800</v>
      </c>
      <c r="E148" s="85"/>
    </row>
    <row r="149" spans="2:5" s="156" customFormat="1" ht="15.75" customHeight="1" x14ac:dyDescent="0.25">
      <c r="B149" s="193"/>
      <c r="C149" s="46" t="s">
        <v>115</v>
      </c>
      <c r="D149" s="87">
        <v>12120</v>
      </c>
      <c r="E149" s="88"/>
    </row>
    <row r="150" spans="2:5" s="156" customFormat="1" ht="15.75" customHeight="1" thickBot="1" x14ac:dyDescent="0.3">
      <c r="B150" s="194"/>
      <c r="C150" s="47" t="s">
        <v>116</v>
      </c>
      <c r="D150" s="86">
        <v>16660</v>
      </c>
      <c r="E150" s="55"/>
    </row>
    <row r="151" spans="2:5" s="156" customFormat="1" ht="15.75" customHeight="1" thickTop="1" x14ac:dyDescent="0.25">
      <c r="B151" s="192" t="s">
        <v>117</v>
      </c>
      <c r="C151" s="45" t="s">
        <v>114</v>
      </c>
      <c r="D151" s="84">
        <v>5300</v>
      </c>
      <c r="E151" s="85"/>
    </row>
    <row r="152" spans="2:5" s="156" customFormat="1" ht="15.75" customHeight="1" x14ac:dyDescent="0.25">
      <c r="B152" s="193"/>
      <c r="C152" s="46" t="s">
        <v>115</v>
      </c>
      <c r="D152" s="87">
        <v>6060</v>
      </c>
      <c r="E152" s="88"/>
    </row>
    <row r="153" spans="2:5" s="156" customFormat="1" ht="15.75" customHeight="1" thickBot="1" x14ac:dyDescent="0.3">
      <c r="B153" s="194"/>
      <c r="C153" s="47" t="s">
        <v>116</v>
      </c>
      <c r="D153" s="86">
        <v>7880</v>
      </c>
      <c r="E153" s="55"/>
    </row>
    <row r="154" spans="2:5" s="156" customFormat="1" ht="15.75" customHeight="1" thickTop="1" x14ac:dyDescent="0.25">
      <c r="B154" s="158" t="s">
        <v>118</v>
      </c>
      <c r="C154" s="159"/>
      <c r="D154" s="84">
        <v>4800</v>
      </c>
      <c r="E154" s="85"/>
    </row>
    <row r="155" spans="2:5" s="156" customFormat="1" ht="15.75" customHeight="1" x14ac:dyDescent="0.25">
      <c r="B155" s="157" t="s">
        <v>119</v>
      </c>
      <c r="C155" s="149"/>
      <c r="D155" s="87">
        <v>7000</v>
      </c>
      <c r="E155" s="88"/>
    </row>
    <row r="156" spans="2:5" s="156" customFormat="1" ht="15.75" customHeight="1" x14ac:dyDescent="0.25">
      <c r="B156" s="157" t="s">
        <v>120</v>
      </c>
      <c r="C156" s="149"/>
      <c r="D156" s="87">
        <v>4400</v>
      </c>
      <c r="E156" s="88"/>
    </row>
    <row r="157" spans="2:5" s="156" customFormat="1" ht="15.75" customHeight="1" x14ac:dyDescent="0.25">
      <c r="B157" s="157" t="s">
        <v>121</v>
      </c>
      <c r="C157" s="149"/>
      <c r="D157" s="87">
        <v>6300</v>
      </c>
      <c r="E157" s="88"/>
    </row>
    <row r="158" spans="2:5" s="156" customFormat="1" ht="15.75" customHeight="1" x14ac:dyDescent="0.25">
      <c r="B158" s="157" t="s">
        <v>122</v>
      </c>
      <c r="C158" s="149"/>
      <c r="D158" s="87">
        <v>4500</v>
      </c>
      <c r="E158" s="88"/>
    </row>
    <row r="159" spans="2:5" s="156" customFormat="1" ht="15.75" customHeight="1" x14ac:dyDescent="0.25">
      <c r="B159" s="157" t="s">
        <v>123</v>
      </c>
      <c r="C159" s="149"/>
      <c r="D159" s="87">
        <v>4300</v>
      </c>
      <c r="E159" s="88"/>
    </row>
    <row r="160" spans="2:5" s="156" customFormat="1" ht="15.75" customHeight="1" x14ac:dyDescent="0.25">
      <c r="B160" s="157" t="s">
        <v>124</v>
      </c>
      <c r="C160" s="149"/>
      <c r="D160" s="87">
        <v>1800</v>
      </c>
      <c r="E160" s="88"/>
    </row>
    <row r="161" spans="2:5" s="156" customFormat="1" ht="15.75" customHeight="1" x14ac:dyDescent="0.25">
      <c r="B161" s="157" t="s">
        <v>125</v>
      </c>
      <c r="C161" s="149"/>
      <c r="D161" s="87">
        <v>4500</v>
      </c>
      <c r="E161" s="88"/>
    </row>
    <row r="162" spans="2:5" s="156" customFormat="1" ht="15.75" customHeight="1" thickBot="1" x14ac:dyDescent="0.35">
      <c r="B162" s="160" t="s">
        <v>126</v>
      </c>
      <c r="C162" s="161"/>
      <c r="D162" s="95">
        <v>4000</v>
      </c>
      <c r="E162" s="96"/>
    </row>
    <row r="163" spans="2:5" ht="15.75" customHeight="1" thickTop="1" x14ac:dyDescent="0.25"/>
    <row r="164" spans="2:5" ht="15.75" customHeight="1" x14ac:dyDescent="0.25"/>
    <row r="165" spans="2:5" ht="15.75" customHeight="1" x14ac:dyDescent="0.25"/>
    <row r="166" spans="2:5" ht="15.75" customHeight="1" x14ac:dyDescent="0.25"/>
    <row r="167" spans="2:5" ht="15.75" customHeight="1" x14ac:dyDescent="0.25"/>
    <row r="168" spans="2:5" ht="15.75" customHeight="1" x14ac:dyDescent="0.25"/>
    <row r="169" spans="2:5" ht="15.75" customHeight="1" x14ac:dyDescent="0.25"/>
    <row r="170" spans="2:5" ht="15.75" customHeight="1" x14ac:dyDescent="0.25"/>
    <row r="171" spans="2:5" ht="15.75" customHeight="1" x14ac:dyDescent="0.25"/>
    <row r="172" spans="2:5" ht="15.75" customHeight="1" x14ac:dyDescent="0.25"/>
    <row r="173" spans="2:5" ht="15.75" customHeight="1" x14ac:dyDescent="0.25"/>
    <row r="174" spans="2:5" ht="15.75" customHeight="1" x14ac:dyDescent="0.25"/>
    <row r="175" spans="2:5" ht="15.75" customHeight="1" x14ac:dyDescent="0.25"/>
    <row r="176" spans="2:5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mergeCells count="35">
    <mergeCell ref="K10:K13"/>
    <mergeCell ref="D12:D13"/>
    <mergeCell ref="B29:B37"/>
    <mergeCell ref="D41:D42"/>
    <mergeCell ref="B22:B23"/>
    <mergeCell ref="B25:B27"/>
    <mergeCell ref="D10:D11"/>
    <mergeCell ref="B51:B54"/>
    <mergeCell ref="C43:C46"/>
    <mergeCell ref="B39:B42"/>
    <mergeCell ref="C39:C42"/>
    <mergeCell ref="D39:D40"/>
    <mergeCell ref="B2:B5"/>
    <mergeCell ref="C2:C5"/>
    <mergeCell ref="D6:D7"/>
    <mergeCell ref="D8:D9"/>
    <mergeCell ref="B16:B17"/>
    <mergeCell ref="C16:C17"/>
    <mergeCell ref="D16:D17"/>
    <mergeCell ref="B62:B70"/>
    <mergeCell ref="B89:B97"/>
    <mergeCell ref="K16:K17"/>
    <mergeCell ref="D2:D3"/>
    <mergeCell ref="D4:D5"/>
    <mergeCell ref="K2:K5"/>
    <mergeCell ref="B6:B9"/>
    <mergeCell ref="C6:C9"/>
    <mergeCell ref="B14:B15"/>
    <mergeCell ref="C14:C15"/>
    <mergeCell ref="D14:D15"/>
    <mergeCell ref="K14:K15"/>
    <mergeCell ref="K6:K9"/>
    <mergeCell ref="B10:B13"/>
    <mergeCell ref="C10:C13"/>
    <mergeCell ref="B55:B58"/>
  </mergeCells>
  <hyperlinks>
    <hyperlink ref="L17" r:id="rId1"/>
    <hyperlink ref="L16" r:id="rId2"/>
    <hyperlink ref="B16:B17" r:id="rId3" display="Блок Хаус"/>
    <hyperlink ref="L14" r:id="rId4"/>
    <hyperlink ref="L15" r:id="rId5"/>
    <hyperlink ref="B14:B15" r:id="rId6" display="Имитация бруса"/>
    <hyperlink ref="L47" r:id="rId7"/>
    <hyperlink ref="L48" r:id="rId8"/>
    <hyperlink ref="L18" r:id="rId9"/>
    <hyperlink ref="L20" r:id="rId10"/>
    <hyperlink ref="L19" r:id="rId11"/>
    <hyperlink ref="L21" r:id="rId12"/>
    <hyperlink ref="B18:B21" r:id="rId13" display="Доска пола"/>
    <hyperlink ref="B47:B49" r:id="rId14" display="Доска пола"/>
    <hyperlink ref="L49" r:id="rId15"/>
    <hyperlink ref="L46" r:id="rId16"/>
    <hyperlink ref="L44" r:id="rId17"/>
    <hyperlink ref="L45" r:id="rId18"/>
    <hyperlink ref="L43" r:id="rId19"/>
    <hyperlink ref="L51" r:id="rId20"/>
    <hyperlink ref="L54" r:id="rId21"/>
    <hyperlink ref="L52" r:id="rId22"/>
    <hyperlink ref="L53" r:id="rId23"/>
    <hyperlink ref="L8" r:id="rId24"/>
    <hyperlink ref="L6" r:id="rId25"/>
    <hyperlink ref="L9" r:id="rId26"/>
    <hyperlink ref="L7" r:id="rId27"/>
    <hyperlink ref="L10" r:id="rId28"/>
    <hyperlink ref="L13" r:id="rId29"/>
    <hyperlink ref="L12" r:id="rId30"/>
    <hyperlink ref="L11" r:id="rId31"/>
    <hyperlink ref="L22" r:id="rId32"/>
    <hyperlink ref="L50" r:id="rId33"/>
    <hyperlink ref="L23" r:id="rId34"/>
    <hyperlink ref="L39" r:id="rId35"/>
    <hyperlink ref="L55" r:id="rId36"/>
    <hyperlink ref="L41" r:id="rId37"/>
    <hyperlink ref="L40" r:id="rId38"/>
    <hyperlink ref="L42" r:id="rId39"/>
    <hyperlink ref="L57" r:id="rId40"/>
    <hyperlink ref="L56" r:id="rId41"/>
    <hyperlink ref="L58" r:id="rId42"/>
    <hyperlink ref="L61" r:id="rId43"/>
    <hyperlink ref="L60" r:id="rId44"/>
    <hyperlink ref="L59" r:id="rId45"/>
    <hyperlink ref="L27" r:id="rId46"/>
    <hyperlink ref="L26" r:id="rId47"/>
    <hyperlink ref="L25" r:id="rId48"/>
    <hyperlink ref="L31" r:id="rId49"/>
    <hyperlink ref="L30" r:id="rId50"/>
    <hyperlink ref="L29" r:id="rId51"/>
    <hyperlink ref="L64" r:id="rId52"/>
    <hyperlink ref="L63" r:id="rId53"/>
    <hyperlink ref="L62" r:id="rId54"/>
    <hyperlink ref="L67" r:id="rId55"/>
    <hyperlink ref="L68" r:id="rId56"/>
    <hyperlink ref="L69" r:id="rId57"/>
    <hyperlink ref="L70" r:id="rId58"/>
    <hyperlink ref="L34" r:id="rId59"/>
    <hyperlink ref="L35" r:id="rId60"/>
    <hyperlink ref="L36" r:id="rId61"/>
    <hyperlink ref="L65" r:id="rId62"/>
    <hyperlink ref="L66" r:id="rId63"/>
    <hyperlink ref="L32" r:id="rId64"/>
    <hyperlink ref="L33" r:id="rId65"/>
    <hyperlink ref="I98" r:id="rId66"/>
    <hyperlink ref="I99" r:id="rId67"/>
    <hyperlink ref="I100" r:id="rId68"/>
    <hyperlink ref="I101" r:id="rId69"/>
    <hyperlink ref="I102" r:id="rId70"/>
    <hyperlink ref="I103" r:id="rId71"/>
    <hyperlink ref="I79" r:id="rId72"/>
    <hyperlink ref="I78" r:id="rId73"/>
    <hyperlink ref="I77" r:id="rId74"/>
    <hyperlink ref="I76" r:id="rId75"/>
    <hyperlink ref="I74" r:id="rId76"/>
    <hyperlink ref="I75" r:id="rId77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6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12" sqref="H12"/>
    </sheetView>
  </sheetViews>
  <sheetFormatPr defaultColWidth="12.59765625" defaultRowHeight="15" customHeight="1" x14ac:dyDescent="0.25"/>
  <cols>
    <col min="1" max="1" width="9.59765625" customWidth="1"/>
    <col min="2" max="2" width="14.8984375" customWidth="1"/>
    <col min="3" max="3" width="13" customWidth="1"/>
    <col min="4" max="4" width="10.3984375" customWidth="1"/>
    <col min="5" max="5" width="8" customWidth="1"/>
    <col min="6" max="6" width="10" customWidth="1"/>
    <col min="7" max="7" width="2.5" customWidth="1"/>
    <col min="8" max="8" width="10" customWidth="1"/>
    <col min="9" max="9" width="15.59765625" customWidth="1"/>
    <col min="10" max="26" width="7.59765625" customWidth="1"/>
  </cols>
  <sheetData>
    <row r="1" spans="1:12" ht="18" x14ac:dyDescent="0.35">
      <c r="A1" s="329" t="s">
        <v>127</v>
      </c>
      <c r="B1" s="324"/>
      <c r="C1" s="324"/>
      <c r="D1" s="3"/>
      <c r="E1" s="330" t="s">
        <v>128</v>
      </c>
      <c r="F1" s="324"/>
      <c r="G1" s="324"/>
      <c r="H1" s="98"/>
    </row>
    <row r="2" spans="1:12" ht="18" x14ac:dyDescent="0.35">
      <c r="A2" s="329" t="s">
        <v>129</v>
      </c>
      <c r="B2" s="324"/>
      <c r="C2" s="324"/>
      <c r="D2" s="1"/>
      <c r="E2" s="324"/>
      <c r="F2" s="324"/>
      <c r="G2" s="324"/>
      <c r="H2" s="98"/>
    </row>
    <row r="3" spans="1:12" ht="18" x14ac:dyDescent="0.35">
      <c r="A3" s="329" t="s">
        <v>130</v>
      </c>
      <c r="B3" s="324"/>
      <c r="C3" s="324"/>
      <c r="D3" s="4"/>
      <c r="E3" s="97" t="s">
        <v>0</v>
      </c>
      <c r="F3" s="331" t="s">
        <v>131</v>
      </c>
      <c r="G3" s="324"/>
      <c r="H3" s="4"/>
    </row>
    <row r="4" spans="1:12" ht="18" x14ac:dyDescent="0.35">
      <c r="A4" s="328" t="s">
        <v>1</v>
      </c>
      <c r="B4" s="324"/>
      <c r="C4" s="324"/>
      <c r="D4" s="1"/>
      <c r="E4" s="97" t="s">
        <v>132</v>
      </c>
      <c r="F4" s="323" t="s">
        <v>133</v>
      </c>
      <c r="G4" s="324"/>
      <c r="H4" s="2"/>
    </row>
    <row r="5" spans="1:12" ht="18" x14ac:dyDescent="0.35">
      <c r="A5" s="2"/>
      <c r="B5" s="2"/>
      <c r="C5" s="2"/>
      <c r="D5" s="2"/>
      <c r="E5" s="2"/>
      <c r="F5" s="2"/>
      <c r="G5" s="2"/>
      <c r="H5" s="2"/>
      <c r="I5" s="2"/>
    </row>
    <row r="6" spans="1:12" ht="17.399999999999999" x14ac:dyDescent="0.25">
      <c r="A6" s="325" t="s">
        <v>2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7"/>
    </row>
    <row r="7" spans="1:12" ht="39" customHeight="1" x14ac:dyDescent="0.3">
      <c r="A7" s="59" t="s">
        <v>3</v>
      </c>
      <c r="B7" s="60" t="s">
        <v>4</v>
      </c>
      <c r="C7" s="61" t="s">
        <v>5</v>
      </c>
      <c r="D7" s="60" t="s">
        <v>6</v>
      </c>
      <c r="E7" s="59" t="s">
        <v>7</v>
      </c>
      <c r="F7" s="60" t="s">
        <v>8</v>
      </c>
      <c r="G7" s="60" t="s">
        <v>9</v>
      </c>
      <c r="H7" s="60" t="s">
        <v>10</v>
      </c>
      <c r="I7" s="60" t="s">
        <v>11</v>
      </c>
      <c r="J7" s="99" t="s">
        <v>12</v>
      </c>
      <c r="K7" s="61" t="s">
        <v>13</v>
      </c>
      <c r="L7" s="60" t="s">
        <v>14</v>
      </c>
    </row>
    <row r="8" spans="1:12" ht="15.6" x14ac:dyDescent="0.3">
      <c r="A8" s="170" t="s">
        <v>15</v>
      </c>
      <c r="B8" s="284" t="s">
        <v>16</v>
      </c>
      <c r="C8" s="287" t="s">
        <v>17</v>
      </c>
      <c r="D8" s="287" t="s">
        <v>18</v>
      </c>
      <c r="E8" s="9" t="s">
        <v>19</v>
      </c>
      <c r="F8" s="9">
        <v>24000</v>
      </c>
      <c r="G8" s="10">
        <f t="shared" ref="G8:G11" si="0">F8/$K$8</f>
        <v>192</v>
      </c>
      <c r="H8" s="52">
        <f t="shared" ref="H8:H15" si="1">F8*1.2</f>
        <v>28800</v>
      </c>
      <c r="I8" s="100">
        <f t="shared" ref="I8:I11" si="2">H8/$K$8</f>
        <v>230.4</v>
      </c>
      <c r="J8" s="52"/>
      <c r="K8" s="287">
        <v>125</v>
      </c>
      <c r="L8" s="179" t="s">
        <v>20</v>
      </c>
    </row>
    <row r="9" spans="1:12" ht="15.6" x14ac:dyDescent="0.3">
      <c r="A9" s="171"/>
      <c r="B9" s="292"/>
      <c r="C9" s="291"/>
      <c r="D9" s="289"/>
      <c r="E9" s="17" t="s">
        <v>21</v>
      </c>
      <c r="F9" s="101">
        <v>16250</v>
      </c>
      <c r="G9" s="17">
        <f t="shared" si="0"/>
        <v>130</v>
      </c>
      <c r="H9" s="39">
        <f t="shared" si="1"/>
        <v>19500</v>
      </c>
      <c r="I9" s="102">
        <f t="shared" si="2"/>
        <v>156</v>
      </c>
      <c r="J9" s="39"/>
      <c r="K9" s="291"/>
      <c r="L9" s="20" t="s">
        <v>20</v>
      </c>
    </row>
    <row r="10" spans="1:12" ht="15.6" x14ac:dyDescent="0.3">
      <c r="A10" s="171"/>
      <c r="B10" s="292"/>
      <c r="C10" s="291"/>
      <c r="D10" s="290" t="s">
        <v>22</v>
      </c>
      <c r="E10" s="17" t="s">
        <v>61</v>
      </c>
      <c r="F10" s="101">
        <v>22500</v>
      </c>
      <c r="G10" s="17">
        <f t="shared" si="0"/>
        <v>180</v>
      </c>
      <c r="H10" s="39">
        <f t="shared" si="1"/>
        <v>27000</v>
      </c>
      <c r="I10" s="102">
        <f t="shared" si="2"/>
        <v>216</v>
      </c>
      <c r="J10" s="39"/>
      <c r="K10" s="291"/>
      <c r="L10" s="20" t="s">
        <v>20</v>
      </c>
    </row>
    <row r="11" spans="1:12" ht="15.6" x14ac:dyDescent="0.3">
      <c r="A11" s="171"/>
      <c r="B11" s="293"/>
      <c r="C11" s="288"/>
      <c r="D11" s="288"/>
      <c r="E11" s="23" t="s">
        <v>21</v>
      </c>
      <c r="F11" s="29">
        <v>12500</v>
      </c>
      <c r="G11" s="23">
        <f t="shared" si="0"/>
        <v>100</v>
      </c>
      <c r="H11" s="53">
        <f t="shared" si="1"/>
        <v>15000</v>
      </c>
      <c r="I11" s="103">
        <f t="shared" si="2"/>
        <v>120</v>
      </c>
      <c r="J11" s="53"/>
      <c r="K11" s="288"/>
      <c r="L11" s="26" t="s">
        <v>20</v>
      </c>
    </row>
    <row r="12" spans="1:12" ht="15.6" x14ac:dyDescent="0.3">
      <c r="A12" s="171"/>
      <c r="B12" s="284" t="s">
        <v>23</v>
      </c>
      <c r="C12" s="332" t="s">
        <v>134</v>
      </c>
      <c r="D12" s="287" t="s">
        <v>24</v>
      </c>
      <c r="E12" s="173" t="s">
        <v>19</v>
      </c>
      <c r="F12" s="173">
        <v>24000</v>
      </c>
      <c r="G12" s="173">
        <f t="shared" ref="G12:G15" si="3">F12/$K$12</f>
        <v>300</v>
      </c>
      <c r="H12" s="174">
        <f t="shared" si="1"/>
        <v>28800</v>
      </c>
      <c r="I12" s="175">
        <f t="shared" ref="I12:I15" si="4">H12/$K$12</f>
        <v>360</v>
      </c>
      <c r="J12" s="52"/>
      <c r="K12" s="287">
        <v>80</v>
      </c>
      <c r="L12" s="181" t="s">
        <v>25</v>
      </c>
    </row>
    <row r="13" spans="1:12" ht="15.6" x14ac:dyDescent="0.3">
      <c r="A13" s="171"/>
      <c r="B13" s="292"/>
      <c r="C13" s="291"/>
      <c r="D13" s="289"/>
      <c r="E13" s="176" t="s">
        <v>21</v>
      </c>
      <c r="F13" s="176">
        <v>16000</v>
      </c>
      <c r="G13" s="176">
        <f t="shared" si="3"/>
        <v>200</v>
      </c>
      <c r="H13" s="177">
        <f t="shared" si="1"/>
        <v>19200</v>
      </c>
      <c r="I13" s="178">
        <f t="shared" si="4"/>
        <v>240</v>
      </c>
      <c r="J13" s="39"/>
      <c r="K13" s="291"/>
      <c r="L13" s="180" t="s">
        <v>25</v>
      </c>
    </row>
    <row r="14" spans="1:12" ht="15.6" x14ac:dyDescent="0.3">
      <c r="A14" s="171"/>
      <c r="B14" s="292"/>
      <c r="C14" s="291"/>
      <c r="D14" s="290" t="s">
        <v>22</v>
      </c>
      <c r="E14" s="101" t="s">
        <v>61</v>
      </c>
      <c r="F14" s="101">
        <v>21600</v>
      </c>
      <c r="G14" s="17">
        <f t="shared" si="3"/>
        <v>270</v>
      </c>
      <c r="H14" s="39">
        <f t="shared" si="1"/>
        <v>25920</v>
      </c>
      <c r="I14" s="102">
        <f t="shared" si="4"/>
        <v>324</v>
      </c>
      <c r="J14" s="39"/>
      <c r="K14" s="291"/>
      <c r="L14" s="105" t="s">
        <v>20</v>
      </c>
    </row>
    <row r="15" spans="1:12" ht="16.2" thickBot="1" x14ac:dyDescent="0.35">
      <c r="A15" s="171"/>
      <c r="B15" s="293"/>
      <c r="C15" s="288"/>
      <c r="D15" s="288"/>
      <c r="E15" s="23" t="s">
        <v>21</v>
      </c>
      <c r="F15" s="29">
        <v>13600</v>
      </c>
      <c r="G15" s="23">
        <f t="shared" si="3"/>
        <v>170</v>
      </c>
      <c r="H15" s="53">
        <f t="shared" si="1"/>
        <v>16320</v>
      </c>
      <c r="I15" s="103">
        <f t="shared" si="4"/>
        <v>204</v>
      </c>
      <c r="J15" s="53"/>
      <c r="K15" s="288"/>
      <c r="L15" s="106" t="s">
        <v>20</v>
      </c>
    </row>
    <row r="16" spans="1:12" ht="16.2" thickTop="1" x14ac:dyDescent="0.3">
      <c r="B16" s="284" t="s">
        <v>59</v>
      </c>
      <c r="C16" s="299" t="s">
        <v>135</v>
      </c>
      <c r="D16" s="287" t="s">
        <v>24</v>
      </c>
      <c r="E16" s="168" t="s">
        <v>19</v>
      </c>
      <c r="F16" s="168">
        <v>24000</v>
      </c>
      <c r="G16" s="163">
        <f t="shared" ref="G16:G19" si="5">F16/$K$12</f>
        <v>300</v>
      </c>
      <c r="H16" s="164">
        <f t="shared" ref="H16:H19" si="6">F16*1.2</f>
        <v>28800</v>
      </c>
      <c r="I16" s="167">
        <f t="shared" ref="I16:I19" si="7">H16/$K$12</f>
        <v>360</v>
      </c>
      <c r="J16" s="52"/>
      <c r="K16" s="287">
        <v>80</v>
      </c>
      <c r="L16" s="181" t="s">
        <v>25</v>
      </c>
    </row>
    <row r="17" spans="1:17" ht="15.6" x14ac:dyDescent="0.3">
      <c r="B17" s="292"/>
      <c r="C17" s="300"/>
      <c r="D17" s="289"/>
      <c r="E17" s="165" t="s">
        <v>21</v>
      </c>
      <c r="F17" s="165">
        <v>16000</v>
      </c>
      <c r="G17" s="165">
        <f t="shared" si="5"/>
        <v>200</v>
      </c>
      <c r="H17" s="166">
        <f t="shared" si="6"/>
        <v>19200</v>
      </c>
      <c r="I17" s="169">
        <f t="shared" si="7"/>
        <v>240</v>
      </c>
      <c r="J17" s="39"/>
      <c r="K17" s="291"/>
      <c r="L17" s="180" t="s">
        <v>25</v>
      </c>
    </row>
    <row r="18" spans="1:17" ht="15.6" x14ac:dyDescent="0.3">
      <c r="B18" s="292"/>
      <c r="C18" s="300"/>
      <c r="D18" s="290" t="s">
        <v>22</v>
      </c>
      <c r="E18" s="101" t="s">
        <v>61</v>
      </c>
      <c r="F18" s="101">
        <v>21600</v>
      </c>
      <c r="G18" s="101">
        <f t="shared" si="5"/>
        <v>270</v>
      </c>
      <c r="H18" s="39">
        <f t="shared" si="6"/>
        <v>25920</v>
      </c>
      <c r="I18" s="110">
        <f t="shared" si="7"/>
        <v>324</v>
      </c>
      <c r="J18" s="39"/>
      <c r="K18" s="291"/>
      <c r="L18" s="105" t="s">
        <v>20</v>
      </c>
    </row>
    <row r="19" spans="1:17" ht="16.2" thickBot="1" x14ac:dyDescent="0.35">
      <c r="B19" s="293"/>
      <c r="C19" s="301"/>
      <c r="D19" s="288"/>
      <c r="E19" s="73" t="s">
        <v>21</v>
      </c>
      <c r="F19" s="73">
        <v>13600</v>
      </c>
      <c r="G19" s="73">
        <f t="shared" si="5"/>
        <v>170</v>
      </c>
      <c r="H19" s="53">
        <f t="shared" si="6"/>
        <v>16320</v>
      </c>
      <c r="I19" s="112">
        <f t="shared" si="7"/>
        <v>204</v>
      </c>
      <c r="J19" s="53"/>
      <c r="K19" s="288"/>
      <c r="L19" s="106" t="s">
        <v>20</v>
      </c>
    </row>
    <row r="20" spans="1:17" ht="15.75" customHeight="1" thickTop="1" x14ac:dyDescent="0.3">
      <c r="A20" s="171"/>
      <c r="B20" s="335" t="s">
        <v>26</v>
      </c>
      <c r="C20" s="287" t="s">
        <v>27</v>
      </c>
      <c r="D20" s="287" t="s">
        <v>28</v>
      </c>
      <c r="E20" s="9" t="s">
        <v>19</v>
      </c>
      <c r="F20" s="163">
        <v>24000</v>
      </c>
      <c r="G20" s="163">
        <f>F20/K20</f>
        <v>384</v>
      </c>
      <c r="H20" s="164">
        <f t="shared" ref="H20:H29" si="8">F20*1.2</f>
        <v>28800</v>
      </c>
      <c r="I20" s="167">
        <f>H20/$K$20</f>
        <v>460.8</v>
      </c>
      <c r="J20" s="52"/>
      <c r="K20" s="287">
        <v>62.5</v>
      </c>
      <c r="L20" s="181" t="s">
        <v>25</v>
      </c>
    </row>
    <row r="21" spans="1:17" ht="15.75" customHeight="1" thickBot="1" x14ac:dyDescent="0.35">
      <c r="A21" s="171"/>
      <c r="B21" s="335"/>
      <c r="C21" s="288"/>
      <c r="D21" s="288"/>
      <c r="E21" s="23" t="s">
        <v>21</v>
      </c>
      <c r="F21" s="29">
        <v>16250</v>
      </c>
      <c r="G21" s="23">
        <f>F21/K20</f>
        <v>260</v>
      </c>
      <c r="H21" s="53">
        <f t="shared" si="8"/>
        <v>19500</v>
      </c>
      <c r="I21" s="103">
        <f>H21/$K$20</f>
        <v>312</v>
      </c>
      <c r="J21" s="53"/>
      <c r="K21" s="288"/>
      <c r="L21" s="188" t="s">
        <v>25</v>
      </c>
    </row>
    <row r="22" spans="1:17" ht="15.75" customHeight="1" thickTop="1" x14ac:dyDescent="0.3">
      <c r="A22" s="171"/>
      <c r="B22" s="305" t="s">
        <v>29</v>
      </c>
      <c r="C22" s="287" t="s">
        <v>30</v>
      </c>
      <c r="D22" s="287" t="s">
        <v>28</v>
      </c>
      <c r="E22" s="9" t="s">
        <v>19</v>
      </c>
      <c r="F22" s="9">
        <v>24000</v>
      </c>
      <c r="G22" s="163">
        <f>ROUND(F22/K22,1)</f>
        <v>863.3</v>
      </c>
      <c r="H22" s="164">
        <f t="shared" si="8"/>
        <v>28800</v>
      </c>
      <c r="I22" s="167">
        <f>H22/K22</f>
        <v>1035.9712230215828</v>
      </c>
      <c r="J22" s="52"/>
      <c r="K22" s="287">
        <v>27.8</v>
      </c>
      <c r="L22" s="181" t="s">
        <v>25</v>
      </c>
    </row>
    <row r="23" spans="1:17" ht="15.75" customHeight="1" thickBot="1" x14ac:dyDescent="0.35">
      <c r="A23" s="171"/>
      <c r="B23" s="306"/>
      <c r="C23" s="288"/>
      <c r="D23" s="288"/>
      <c r="E23" s="23" t="s">
        <v>21</v>
      </c>
      <c r="F23" s="23">
        <v>16680</v>
      </c>
      <c r="G23" s="23">
        <f>F23/K22</f>
        <v>600</v>
      </c>
      <c r="H23" s="53">
        <f t="shared" si="8"/>
        <v>20016</v>
      </c>
      <c r="I23" s="103">
        <f>H23/K22</f>
        <v>720</v>
      </c>
      <c r="J23" s="53"/>
      <c r="K23" s="288"/>
      <c r="L23" s="188" t="s">
        <v>25</v>
      </c>
    </row>
    <row r="24" spans="1:17" ht="15.75" customHeight="1" thickTop="1" x14ac:dyDescent="0.3">
      <c r="A24" s="171"/>
      <c r="B24" s="305" t="s">
        <v>31</v>
      </c>
      <c r="C24" s="44" t="s">
        <v>30</v>
      </c>
      <c r="D24" s="44" t="s">
        <v>24</v>
      </c>
      <c r="E24" s="9" t="s">
        <v>19</v>
      </c>
      <c r="F24" s="9">
        <v>24000</v>
      </c>
      <c r="G24" s="163">
        <f>ROUND(F24/$K$24,1)</f>
        <v>672.3</v>
      </c>
      <c r="H24" s="164">
        <f t="shared" si="8"/>
        <v>28800</v>
      </c>
      <c r="I24" s="164">
        <f>H24/$K$24</f>
        <v>806.72268907563023</v>
      </c>
      <c r="J24" s="52"/>
      <c r="K24" s="44">
        <v>35.700000000000003</v>
      </c>
      <c r="L24" s="182" t="s">
        <v>25</v>
      </c>
    </row>
    <row r="25" spans="1:17" ht="15.75" customHeight="1" x14ac:dyDescent="0.3">
      <c r="A25" s="171"/>
      <c r="B25" s="319"/>
      <c r="C25" s="16"/>
      <c r="D25" s="16"/>
      <c r="E25" s="101" t="s">
        <v>21</v>
      </c>
      <c r="F25" s="101">
        <v>16600</v>
      </c>
      <c r="G25" s="101">
        <f>ROUND(F25/$K$24,1)</f>
        <v>465</v>
      </c>
      <c r="H25" s="39">
        <f t="shared" si="8"/>
        <v>19920</v>
      </c>
      <c r="I25" s="39">
        <f>H25/$K$24</f>
        <v>557.98319327731087</v>
      </c>
      <c r="J25" s="39"/>
      <c r="K25" s="16"/>
      <c r="L25" s="180" t="s">
        <v>25</v>
      </c>
    </row>
    <row r="26" spans="1:17" ht="15.75" customHeight="1" x14ac:dyDescent="0.3">
      <c r="A26" s="171"/>
      <c r="B26" s="319"/>
      <c r="C26" s="28" t="s">
        <v>32</v>
      </c>
      <c r="D26" s="28" t="s">
        <v>24</v>
      </c>
      <c r="E26" s="165" t="s">
        <v>61</v>
      </c>
      <c r="F26" s="165">
        <v>24000</v>
      </c>
      <c r="G26" s="165">
        <f>ROUND(F26/$K$24,1)</f>
        <v>672.3</v>
      </c>
      <c r="H26" s="166">
        <f t="shared" si="8"/>
        <v>28800</v>
      </c>
      <c r="I26" s="166">
        <f>H26/$K$26</f>
        <v>1006.9930069930069</v>
      </c>
      <c r="J26" s="39"/>
      <c r="K26" s="28">
        <v>28.6</v>
      </c>
      <c r="L26" s="182" t="s">
        <v>25</v>
      </c>
    </row>
    <row r="27" spans="1:17" ht="15.75" customHeight="1" thickBot="1" x14ac:dyDescent="0.35">
      <c r="A27" s="171"/>
      <c r="B27" s="320"/>
      <c r="C27" s="22"/>
      <c r="D27" s="22"/>
      <c r="E27" s="73" t="s">
        <v>21</v>
      </c>
      <c r="F27" s="73">
        <v>16600</v>
      </c>
      <c r="G27" s="73">
        <f>ROUND(F27/$K$24,1)</f>
        <v>465</v>
      </c>
      <c r="H27" s="53">
        <f>H25</f>
        <v>19920</v>
      </c>
      <c r="I27" s="53">
        <f>H27/$K$26</f>
        <v>696.50349650349642</v>
      </c>
      <c r="J27" s="53"/>
      <c r="K27" s="22"/>
      <c r="L27" s="188" t="s">
        <v>25</v>
      </c>
    </row>
    <row r="28" spans="1:17" ht="27" customHeight="1" thickTop="1" thickBot="1" x14ac:dyDescent="0.35">
      <c r="A28" s="171"/>
      <c r="B28" s="242" t="s">
        <v>137</v>
      </c>
      <c r="C28" s="115" t="s">
        <v>30</v>
      </c>
      <c r="D28" s="115" t="s">
        <v>24</v>
      </c>
      <c r="E28" s="107" t="s">
        <v>19</v>
      </c>
      <c r="F28" s="107">
        <v>24000</v>
      </c>
      <c r="G28" s="115">
        <f>ROUND(F28/K28,1)</f>
        <v>672.3</v>
      </c>
      <c r="H28" s="56">
        <f t="shared" si="8"/>
        <v>28800</v>
      </c>
      <c r="I28" s="56">
        <f>H28/K28</f>
        <v>806.72268907563023</v>
      </c>
      <c r="J28" s="56"/>
      <c r="K28" s="115">
        <v>35.700000000000003</v>
      </c>
      <c r="L28" s="241" t="s">
        <v>25</v>
      </c>
    </row>
    <row r="29" spans="1:17" ht="34.200000000000003" customHeight="1" thickTop="1" thickBot="1" x14ac:dyDescent="0.35">
      <c r="A29" s="171"/>
      <c r="B29" s="245" t="s">
        <v>33</v>
      </c>
      <c r="C29" s="31" t="s">
        <v>140</v>
      </c>
      <c r="D29" s="32" t="s">
        <v>35</v>
      </c>
      <c r="E29" s="115" t="s">
        <v>36</v>
      </c>
      <c r="F29" s="115">
        <v>18000</v>
      </c>
      <c r="G29" s="119"/>
      <c r="H29" s="56">
        <f t="shared" si="8"/>
        <v>21600</v>
      </c>
      <c r="I29" s="56"/>
      <c r="J29" s="56">
        <v>13.6</v>
      </c>
      <c r="K29" s="35"/>
      <c r="L29" s="241" t="s">
        <v>25</v>
      </c>
      <c r="M29">
        <v>13.6</v>
      </c>
      <c r="P29">
        <f>0.018*0.035*6</f>
        <v>3.7800000000000004E-3</v>
      </c>
      <c r="Q29">
        <f>0.03*0.04*1</f>
        <v>1.1999999999999999E-3</v>
      </c>
    </row>
    <row r="30" spans="1:17" ht="15" customHeight="1" thickTop="1" x14ac:dyDescent="0.25">
      <c r="C30" t="s">
        <v>138</v>
      </c>
      <c r="J30">
        <v>17.5</v>
      </c>
      <c r="L30" s="246" t="s">
        <v>25</v>
      </c>
      <c r="M30">
        <v>17.5</v>
      </c>
    </row>
    <row r="31" spans="1:17" ht="15" customHeight="1" thickBot="1" x14ac:dyDescent="0.3">
      <c r="C31" t="s">
        <v>139</v>
      </c>
      <c r="J31">
        <v>26</v>
      </c>
      <c r="L31" s="246" t="s">
        <v>25</v>
      </c>
      <c r="M31">
        <v>26</v>
      </c>
    </row>
    <row r="32" spans="1:17" ht="15.75" customHeight="1" thickTop="1" x14ac:dyDescent="0.3">
      <c r="A32" s="171"/>
      <c r="B32" s="316" t="s">
        <v>37</v>
      </c>
      <c r="C32" s="108" t="s">
        <v>38</v>
      </c>
      <c r="D32" s="37" t="s">
        <v>35</v>
      </c>
      <c r="E32" s="108"/>
      <c r="F32" s="109">
        <v>23100</v>
      </c>
      <c r="G32" s="52"/>
      <c r="H32" s="52">
        <f>F32*1.2</f>
        <v>27720</v>
      </c>
      <c r="I32" s="52"/>
      <c r="J32" s="52"/>
      <c r="K32" s="52"/>
      <c r="L32" s="181" t="s">
        <v>25</v>
      </c>
      <c r="P32">
        <f>1/P29</f>
        <v>264.5502645502645</v>
      </c>
      <c r="Q32">
        <f>1/Q29</f>
        <v>833.33333333333337</v>
      </c>
    </row>
    <row r="33" spans="1:17" ht="15.75" customHeight="1" x14ac:dyDescent="0.3">
      <c r="A33" s="171"/>
      <c r="B33" s="317"/>
      <c r="C33" s="110" t="s">
        <v>39</v>
      </c>
      <c r="D33" s="15"/>
      <c r="E33" s="110"/>
      <c r="F33" s="111">
        <v>23100</v>
      </c>
      <c r="G33" s="39"/>
      <c r="H33" s="39">
        <f>F33*1.2</f>
        <v>27720</v>
      </c>
      <c r="I33" s="39"/>
      <c r="J33" s="39"/>
      <c r="K33" s="39"/>
      <c r="L33" s="180" t="s">
        <v>25</v>
      </c>
      <c r="P33">
        <f>P32*6</f>
        <v>1587.301587301587</v>
      </c>
      <c r="Q33">
        <f>H29/Q32</f>
        <v>25.919999999999998</v>
      </c>
    </row>
    <row r="34" spans="1:17" ht="15.75" customHeight="1" thickBot="1" x14ac:dyDescent="0.35">
      <c r="A34" s="171"/>
      <c r="B34" s="318"/>
      <c r="C34" s="112" t="s">
        <v>40</v>
      </c>
      <c r="D34" s="22"/>
      <c r="E34" s="112"/>
      <c r="F34" s="113">
        <v>23100</v>
      </c>
      <c r="G34" s="53"/>
      <c r="H34" s="53">
        <f>F34*1.2</f>
        <v>27720</v>
      </c>
      <c r="I34" s="53"/>
      <c r="J34" s="53"/>
      <c r="K34" s="53"/>
      <c r="L34" s="188" t="s">
        <v>25</v>
      </c>
      <c r="P34">
        <f>H29/P33</f>
        <v>13.608000000000002</v>
      </c>
    </row>
    <row r="35" spans="1:17" s="227" customFormat="1" ht="30" customHeight="1" thickTop="1" thickBot="1" x14ac:dyDescent="0.35">
      <c r="A35" s="171"/>
      <c r="B35" s="242" t="s">
        <v>41</v>
      </c>
      <c r="C35" s="115" t="s">
        <v>42</v>
      </c>
      <c r="D35" s="115" t="s">
        <v>43</v>
      </c>
      <c r="E35" s="115"/>
      <c r="F35" s="115"/>
      <c r="G35" s="116"/>
      <c r="H35" s="56"/>
      <c r="I35" s="56"/>
      <c r="J35" s="115">
        <v>25</v>
      </c>
      <c r="K35" s="115"/>
      <c r="L35" s="241" t="s">
        <v>25</v>
      </c>
    </row>
    <row r="36" spans="1:17" s="227" customFormat="1" ht="15.75" customHeight="1" thickTop="1" x14ac:dyDescent="0.25">
      <c r="A36" s="171"/>
      <c r="B36" s="284" t="s">
        <v>44</v>
      </c>
      <c r="C36" s="45" t="s">
        <v>45</v>
      </c>
      <c r="D36" s="294" t="s">
        <v>46</v>
      </c>
      <c r="E36" s="45" t="s">
        <v>47</v>
      </c>
      <c r="F36" s="287">
        <v>24000</v>
      </c>
      <c r="G36" s="210">
        <f>$F$36/$K$36</f>
        <v>600</v>
      </c>
      <c r="H36" s="234">
        <f t="shared" ref="H36:I36" si="9">F36*1.2</f>
        <v>28800</v>
      </c>
      <c r="I36" s="234">
        <f t="shared" si="9"/>
        <v>720</v>
      </c>
      <c r="J36" s="45"/>
      <c r="K36" s="210">
        <v>40</v>
      </c>
      <c r="L36" s="181" t="s">
        <v>25</v>
      </c>
    </row>
    <row r="37" spans="1:17" s="227" customFormat="1" ht="15.75" customHeight="1" x14ac:dyDescent="0.25">
      <c r="A37" s="171"/>
      <c r="B37" s="285"/>
      <c r="C37" s="121" t="s">
        <v>48</v>
      </c>
      <c r="D37" s="333"/>
      <c r="E37" s="121" t="s">
        <v>47</v>
      </c>
      <c r="F37" s="310"/>
      <c r="G37" s="217"/>
      <c r="H37" s="231"/>
      <c r="I37" s="231"/>
      <c r="J37" s="121"/>
      <c r="K37" s="217"/>
      <c r="L37" s="180" t="s">
        <v>25</v>
      </c>
    </row>
    <row r="38" spans="1:17" s="227" customFormat="1" ht="15.75" customHeight="1" x14ac:dyDescent="0.25">
      <c r="A38" s="171"/>
      <c r="B38" s="285"/>
      <c r="C38" s="121" t="s">
        <v>49</v>
      </c>
      <c r="D38" s="333"/>
      <c r="E38" s="121" t="s">
        <v>47</v>
      </c>
      <c r="F38" s="310"/>
      <c r="G38" s="229"/>
      <c r="H38" s="231"/>
      <c r="I38" s="233"/>
      <c r="J38" s="121"/>
      <c r="K38" s="229"/>
      <c r="L38" s="180" t="s">
        <v>25</v>
      </c>
    </row>
    <row r="39" spans="1:17" s="227" customFormat="1" ht="15.75" customHeight="1" x14ac:dyDescent="0.25">
      <c r="A39" s="171"/>
      <c r="B39" s="285"/>
      <c r="C39" s="121" t="s">
        <v>50</v>
      </c>
      <c r="D39" s="333"/>
      <c r="E39" s="121" t="s">
        <v>47</v>
      </c>
      <c r="F39" s="310"/>
      <c r="G39" s="214">
        <f>$F$36/$K$39</f>
        <v>960</v>
      </c>
      <c r="H39" s="231"/>
      <c r="I39" s="230">
        <f>G39*1.2</f>
        <v>1152</v>
      </c>
      <c r="J39" s="121"/>
      <c r="K39" s="214">
        <v>25</v>
      </c>
      <c r="L39" s="180" t="s">
        <v>25</v>
      </c>
    </row>
    <row r="40" spans="1:17" s="227" customFormat="1" ht="15.75" customHeight="1" x14ac:dyDescent="0.25">
      <c r="A40" s="171"/>
      <c r="B40" s="285"/>
      <c r="C40" s="121" t="s">
        <v>51</v>
      </c>
      <c r="D40" s="333"/>
      <c r="E40" s="121" t="s">
        <v>47</v>
      </c>
      <c r="F40" s="310"/>
      <c r="G40" s="211"/>
      <c r="H40" s="231"/>
      <c r="I40" s="231"/>
      <c r="J40" s="121"/>
      <c r="K40" s="217"/>
      <c r="L40" s="180" t="s">
        <v>25</v>
      </c>
    </row>
    <row r="41" spans="1:17" s="227" customFormat="1" ht="15.75" customHeight="1" x14ac:dyDescent="0.25">
      <c r="A41" s="171"/>
      <c r="B41" s="285"/>
      <c r="C41" s="121" t="s">
        <v>52</v>
      </c>
      <c r="D41" s="333"/>
      <c r="E41" s="121" t="s">
        <v>47</v>
      </c>
      <c r="F41" s="310"/>
      <c r="G41" s="213"/>
      <c r="H41" s="231"/>
      <c r="I41" s="233"/>
      <c r="J41" s="121"/>
      <c r="K41" s="229"/>
      <c r="L41" s="180" t="s">
        <v>25</v>
      </c>
    </row>
    <row r="42" spans="1:17" s="227" customFormat="1" ht="15.75" customHeight="1" x14ac:dyDescent="0.25">
      <c r="A42" s="171"/>
      <c r="B42" s="285"/>
      <c r="C42" s="121" t="s">
        <v>53</v>
      </c>
      <c r="D42" s="333"/>
      <c r="E42" s="121" t="s">
        <v>47</v>
      </c>
      <c r="F42" s="310"/>
      <c r="G42" s="214">
        <f>$F$36/$K$42</f>
        <v>1200</v>
      </c>
      <c r="H42" s="231"/>
      <c r="I42" s="230">
        <f>G42*1.2</f>
        <v>1440</v>
      </c>
      <c r="J42" s="121"/>
      <c r="K42" s="214">
        <f>1/(0.05*0.1*6)*(0.1*6)</f>
        <v>20</v>
      </c>
      <c r="L42" s="180" t="s">
        <v>25</v>
      </c>
    </row>
    <row r="43" spans="1:17" s="227" customFormat="1" ht="15.75" customHeight="1" x14ac:dyDescent="0.25">
      <c r="A43" s="171"/>
      <c r="B43" s="285"/>
      <c r="C43" s="121" t="s">
        <v>54</v>
      </c>
      <c r="D43" s="333"/>
      <c r="E43" s="121" t="s">
        <v>47</v>
      </c>
      <c r="F43" s="310"/>
      <c r="G43" s="211"/>
      <c r="H43" s="231"/>
      <c r="I43" s="231"/>
      <c r="J43" s="121"/>
      <c r="K43" s="217"/>
      <c r="L43" s="180" t="s">
        <v>25</v>
      </c>
    </row>
    <row r="44" spans="1:17" s="227" customFormat="1" ht="15.75" customHeight="1" thickBot="1" x14ac:dyDescent="0.3">
      <c r="A44" s="171"/>
      <c r="B44" s="286"/>
      <c r="C44" s="47" t="s">
        <v>55</v>
      </c>
      <c r="D44" s="334"/>
      <c r="E44" s="47" t="s">
        <v>47</v>
      </c>
      <c r="F44" s="311"/>
      <c r="G44" s="212"/>
      <c r="H44" s="232"/>
      <c r="I44" s="232"/>
      <c r="J44" s="47"/>
      <c r="K44" s="218"/>
      <c r="L44" s="57" t="s">
        <v>20</v>
      </c>
    </row>
    <row r="45" spans="1:17" s="227" customFormat="1" ht="15.75" customHeight="1" thickTop="1" thickBot="1" x14ac:dyDescent="0.35">
      <c r="A45" s="172"/>
      <c r="B45" s="118" t="s">
        <v>56</v>
      </c>
      <c r="C45" s="115" t="s">
        <v>57</v>
      </c>
      <c r="D45" s="119"/>
      <c r="E45" s="119"/>
      <c r="F45" s="119"/>
      <c r="G45" s="120"/>
      <c r="H45" s="56"/>
      <c r="I45" s="56"/>
      <c r="J45" s="115">
        <v>620</v>
      </c>
      <c r="K45" s="119"/>
      <c r="L45" s="117" t="s">
        <v>20</v>
      </c>
    </row>
    <row r="46" spans="1:17" s="227" customFormat="1" ht="15.75" customHeight="1" thickTop="1" x14ac:dyDescent="0.3">
      <c r="A46" s="51" t="s">
        <v>58</v>
      </c>
      <c r="B46" s="302" t="s">
        <v>23</v>
      </c>
      <c r="C46" s="219" t="s">
        <v>134</v>
      </c>
      <c r="D46" s="220" t="s">
        <v>24</v>
      </c>
      <c r="E46" s="163" t="s">
        <v>61</v>
      </c>
      <c r="F46" s="163">
        <v>33600</v>
      </c>
      <c r="G46" s="163">
        <f t="shared" ref="G46:G53" si="10">F46/$K$46</f>
        <v>420</v>
      </c>
      <c r="H46" s="164">
        <f t="shared" ref="H46:H49" si="11">F46*1.2</f>
        <v>40320</v>
      </c>
      <c r="I46" s="164">
        <f t="shared" ref="I46:I53" si="12">H46/$K$46</f>
        <v>504</v>
      </c>
      <c r="J46" s="164"/>
      <c r="K46" s="210">
        <v>80</v>
      </c>
      <c r="L46" s="181" t="s">
        <v>25</v>
      </c>
    </row>
    <row r="47" spans="1:17" s="227" customFormat="1" ht="15.75" customHeight="1" x14ac:dyDescent="0.3">
      <c r="A47" s="14"/>
      <c r="B47" s="303"/>
      <c r="C47" s="217"/>
      <c r="D47" s="221"/>
      <c r="E47" s="101" t="s">
        <v>21</v>
      </c>
      <c r="F47" s="101">
        <v>24000</v>
      </c>
      <c r="G47" s="101">
        <f t="shared" si="10"/>
        <v>300</v>
      </c>
      <c r="H47" s="39">
        <f t="shared" si="11"/>
        <v>28800</v>
      </c>
      <c r="I47" s="39">
        <f t="shared" si="12"/>
        <v>360</v>
      </c>
      <c r="J47" s="39"/>
      <c r="K47" s="211"/>
      <c r="L47" s="180" t="s">
        <v>25</v>
      </c>
    </row>
    <row r="48" spans="1:17" s="227" customFormat="1" ht="15.75" customHeight="1" x14ac:dyDescent="0.3">
      <c r="A48" s="14"/>
      <c r="B48" s="303"/>
      <c r="C48" s="217"/>
      <c r="D48" s="214" t="s">
        <v>22</v>
      </c>
      <c r="E48" s="101" t="s">
        <v>61</v>
      </c>
      <c r="F48" s="101">
        <v>20000</v>
      </c>
      <c r="G48" s="101">
        <f t="shared" si="10"/>
        <v>250</v>
      </c>
      <c r="H48" s="39">
        <f t="shared" si="11"/>
        <v>24000</v>
      </c>
      <c r="I48" s="39">
        <f t="shared" si="12"/>
        <v>300</v>
      </c>
      <c r="J48" s="39"/>
      <c r="K48" s="211"/>
      <c r="L48" s="105" t="s">
        <v>20</v>
      </c>
    </row>
    <row r="49" spans="1:12" s="227" customFormat="1" ht="15.75" customHeight="1" thickBot="1" x14ac:dyDescent="0.35">
      <c r="A49" s="14"/>
      <c r="B49" s="304"/>
      <c r="C49" s="218"/>
      <c r="D49" s="218"/>
      <c r="E49" s="73" t="s">
        <v>21</v>
      </c>
      <c r="F49" s="73">
        <v>13600</v>
      </c>
      <c r="G49" s="73">
        <f t="shared" si="10"/>
        <v>170</v>
      </c>
      <c r="H49" s="53">
        <f t="shared" si="11"/>
        <v>16320</v>
      </c>
      <c r="I49" s="53">
        <f t="shared" si="12"/>
        <v>204</v>
      </c>
      <c r="J49" s="53"/>
      <c r="K49" s="212"/>
      <c r="L49" s="106" t="s">
        <v>20</v>
      </c>
    </row>
    <row r="50" spans="1:12" s="227" customFormat="1" ht="15.75" customHeight="1" thickTop="1" x14ac:dyDescent="0.3">
      <c r="B50" s="284" t="s">
        <v>59</v>
      </c>
      <c r="C50" s="219" t="s">
        <v>60</v>
      </c>
      <c r="D50" s="220" t="s">
        <v>24</v>
      </c>
      <c r="E50" s="163" t="s">
        <v>61</v>
      </c>
      <c r="F50" s="163">
        <v>33600</v>
      </c>
      <c r="G50" s="163">
        <f t="shared" si="10"/>
        <v>420</v>
      </c>
      <c r="H50" s="164">
        <f t="shared" ref="H50:H53" si="13">F50*1.2</f>
        <v>40320</v>
      </c>
      <c r="I50" s="164">
        <f t="shared" si="12"/>
        <v>504</v>
      </c>
      <c r="J50" s="164"/>
      <c r="K50" s="210">
        <v>80</v>
      </c>
      <c r="L50" s="181" t="s">
        <v>25</v>
      </c>
    </row>
    <row r="51" spans="1:12" s="227" customFormat="1" ht="15.75" customHeight="1" x14ac:dyDescent="0.3">
      <c r="B51" s="285"/>
      <c r="C51" s="217"/>
      <c r="D51" s="221"/>
      <c r="E51" s="101" t="s">
        <v>21</v>
      </c>
      <c r="F51" s="101">
        <v>24000</v>
      </c>
      <c r="G51" s="101">
        <f t="shared" si="10"/>
        <v>300</v>
      </c>
      <c r="H51" s="39">
        <f t="shared" si="13"/>
        <v>28800</v>
      </c>
      <c r="I51" s="39">
        <f t="shared" si="12"/>
        <v>360</v>
      </c>
      <c r="J51" s="39"/>
      <c r="K51" s="211"/>
      <c r="L51" s="105" t="s">
        <v>20</v>
      </c>
    </row>
    <row r="52" spans="1:12" s="227" customFormat="1" ht="15.75" customHeight="1" x14ac:dyDescent="0.3">
      <c r="B52" s="285"/>
      <c r="C52" s="217"/>
      <c r="D52" s="214" t="s">
        <v>22</v>
      </c>
      <c r="E52" s="101" t="s">
        <v>61</v>
      </c>
      <c r="F52" s="101">
        <v>20000</v>
      </c>
      <c r="G52" s="101">
        <f t="shared" si="10"/>
        <v>250</v>
      </c>
      <c r="H52" s="39">
        <f t="shared" si="13"/>
        <v>24000</v>
      </c>
      <c r="I52" s="39">
        <f t="shared" si="12"/>
        <v>300</v>
      </c>
      <c r="J52" s="39"/>
      <c r="K52" s="211"/>
      <c r="L52" s="105" t="s">
        <v>20</v>
      </c>
    </row>
    <row r="53" spans="1:12" s="227" customFormat="1" ht="15.75" customHeight="1" thickBot="1" x14ac:dyDescent="0.35">
      <c r="B53" s="286"/>
      <c r="C53" s="218"/>
      <c r="D53" s="218"/>
      <c r="E53" s="73" t="s">
        <v>21</v>
      </c>
      <c r="F53" s="73">
        <v>13600</v>
      </c>
      <c r="G53" s="73">
        <f t="shared" si="10"/>
        <v>170</v>
      </c>
      <c r="H53" s="53">
        <f t="shared" si="13"/>
        <v>16320</v>
      </c>
      <c r="I53" s="53">
        <f t="shared" si="12"/>
        <v>204</v>
      </c>
      <c r="J53" s="53"/>
      <c r="K53" s="212"/>
      <c r="L53" s="106" t="s">
        <v>20</v>
      </c>
    </row>
    <row r="54" spans="1:12" s="227" customFormat="1" ht="15.75" customHeight="1" thickTop="1" x14ac:dyDescent="0.3">
      <c r="A54" s="14"/>
      <c r="B54" s="215" t="s">
        <v>31</v>
      </c>
      <c r="C54" s="210" t="s">
        <v>30</v>
      </c>
      <c r="D54" s="210" t="s">
        <v>35</v>
      </c>
      <c r="E54" s="163" t="s">
        <v>61</v>
      </c>
      <c r="F54" s="163">
        <v>32400</v>
      </c>
      <c r="G54" s="163">
        <f>ROUND(F54/$K$54,1)</f>
        <v>907.6</v>
      </c>
      <c r="H54" s="164">
        <f t="shared" ref="H54:H70" si="14">F54*1.2</f>
        <v>38880</v>
      </c>
      <c r="I54" s="164">
        <f>H54/$K$54</f>
        <v>1089.0756302521008</v>
      </c>
      <c r="J54" s="52"/>
      <c r="K54" s="210">
        <v>35.700000000000003</v>
      </c>
      <c r="L54" s="181" t="s">
        <v>25</v>
      </c>
    </row>
    <row r="55" spans="1:12" s="227" customFormat="1" ht="15.75" customHeight="1" x14ac:dyDescent="0.3">
      <c r="A55" s="14"/>
      <c r="B55" s="238"/>
      <c r="C55" s="229"/>
      <c r="D55" s="213"/>
      <c r="E55" s="101" t="s">
        <v>21</v>
      </c>
      <c r="F55" s="101">
        <v>21420</v>
      </c>
      <c r="G55" s="101">
        <f>F55/$K$54</f>
        <v>600</v>
      </c>
      <c r="H55" s="39">
        <f t="shared" si="14"/>
        <v>25704</v>
      </c>
      <c r="I55" s="39">
        <f>H55/$K$54</f>
        <v>719.99999999999989</v>
      </c>
      <c r="J55" s="39"/>
      <c r="K55" s="213"/>
      <c r="L55" s="180" t="s">
        <v>25</v>
      </c>
    </row>
    <row r="56" spans="1:12" s="227" customFormat="1" ht="15.75" customHeight="1" thickBot="1" x14ac:dyDescent="0.35">
      <c r="A56" s="14"/>
      <c r="B56" s="239"/>
      <c r="C56" s="54" t="s">
        <v>32</v>
      </c>
      <c r="D56" s="54" t="s">
        <v>35</v>
      </c>
      <c r="E56" s="186" t="s">
        <v>61</v>
      </c>
      <c r="F56" s="186">
        <v>32400</v>
      </c>
      <c r="G56" s="186">
        <f>ROUND(F56/K56,1)</f>
        <v>1136.8</v>
      </c>
      <c r="H56" s="187">
        <f t="shared" si="14"/>
        <v>38880</v>
      </c>
      <c r="I56" s="187">
        <f t="shared" ref="I56:I57" si="15">H56/K56</f>
        <v>1364.2105263157894</v>
      </c>
      <c r="J56" s="53"/>
      <c r="K56" s="122">
        <v>28.5</v>
      </c>
      <c r="L56" s="188" t="s">
        <v>25</v>
      </c>
    </row>
    <row r="57" spans="1:12" s="227" customFormat="1" ht="15.75" customHeight="1" thickTop="1" x14ac:dyDescent="0.3">
      <c r="A57" s="14"/>
      <c r="B57" s="235" t="s">
        <v>137</v>
      </c>
      <c r="C57" s="210" t="s">
        <v>30</v>
      </c>
      <c r="D57" s="210" t="s">
        <v>24</v>
      </c>
      <c r="E57" s="104" t="s">
        <v>61</v>
      </c>
      <c r="F57" s="104">
        <v>32130</v>
      </c>
      <c r="G57" s="104">
        <f>F57/K57</f>
        <v>899.99999999999989</v>
      </c>
      <c r="H57" s="52">
        <v>38880</v>
      </c>
      <c r="I57" s="52">
        <f t="shared" si="15"/>
        <v>1089.0756302521008</v>
      </c>
      <c r="J57" s="52"/>
      <c r="K57" s="210">
        <v>35.700000000000003</v>
      </c>
      <c r="L57" s="181" t="s">
        <v>25</v>
      </c>
    </row>
    <row r="58" spans="1:12" s="227" customFormat="1" ht="15.75" customHeight="1" thickBot="1" x14ac:dyDescent="0.35">
      <c r="A58" s="48"/>
      <c r="B58" s="237"/>
      <c r="C58" s="218"/>
      <c r="D58" s="218"/>
      <c r="E58" s="73" t="s">
        <v>21</v>
      </c>
      <c r="F58" s="73">
        <v>21420</v>
      </c>
      <c r="G58" s="73">
        <f>F58/K57</f>
        <v>600</v>
      </c>
      <c r="H58" s="53">
        <f t="shared" si="14"/>
        <v>25704</v>
      </c>
      <c r="I58" s="53">
        <f>H58/K57</f>
        <v>719.99999999999989</v>
      </c>
      <c r="J58" s="53"/>
      <c r="K58" s="212"/>
      <c r="L58" s="188" t="s">
        <v>25</v>
      </c>
    </row>
    <row r="59" spans="1:12" s="227" customFormat="1" ht="15.75" customHeight="1" thickTop="1" x14ac:dyDescent="0.3">
      <c r="A59" s="126" t="s">
        <v>62</v>
      </c>
      <c r="B59" s="307" t="s">
        <v>59</v>
      </c>
      <c r="C59" s="312" t="s">
        <v>63</v>
      </c>
      <c r="D59" s="210" t="s">
        <v>24</v>
      </c>
      <c r="E59" s="163" t="s">
        <v>61</v>
      </c>
      <c r="F59" s="163">
        <v>28000</v>
      </c>
      <c r="G59" s="163">
        <f t="shared" ref="G59:G66" si="16">F59/$K$59</f>
        <v>392.15686274509801</v>
      </c>
      <c r="H59" s="164">
        <f t="shared" si="14"/>
        <v>33600</v>
      </c>
      <c r="I59" s="164">
        <f t="shared" ref="I59:I66" si="17">H59/$K$59</f>
        <v>470.58823529411762</v>
      </c>
      <c r="J59" s="52"/>
      <c r="K59" s="210">
        <v>71.400000000000006</v>
      </c>
      <c r="L59" s="182" t="s">
        <v>25</v>
      </c>
    </row>
    <row r="60" spans="1:12" s="227" customFormat="1" ht="15.75" customHeight="1" x14ac:dyDescent="0.3">
      <c r="A60" s="14"/>
      <c r="B60" s="308"/>
      <c r="C60" s="321"/>
      <c r="D60" s="213"/>
      <c r="E60" s="165" t="s">
        <v>21</v>
      </c>
      <c r="F60" s="165">
        <v>16000</v>
      </c>
      <c r="G60" s="165">
        <f t="shared" si="16"/>
        <v>224.08963585434171</v>
      </c>
      <c r="H60" s="166">
        <f t="shared" si="14"/>
        <v>19200</v>
      </c>
      <c r="I60" s="166">
        <f t="shared" si="17"/>
        <v>268.90756302521004</v>
      </c>
      <c r="J60" s="39"/>
      <c r="K60" s="217"/>
      <c r="L60" s="182" t="s">
        <v>25</v>
      </c>
    </row>
    <row r="61" spans="1:12" s="227" customFormat="1" ht="15.75" customHeight="1" x14ac:dyDescent="0.3">
      <c r="A61" s="14"/>
      <c r="B61" s="308"/>
      <c r="C61" s="321"/>
      <c r="D61" s="214" t="s">
        <v>22</v>
      </c>
      <c r="E61" s="101" t="s">
        <v>61</v>
      </c>
      <c r="F61" s="101">
        <v>20000</v>
      </c>
      <c r="G61" s="101">
        <f t="shared" si="16"/>
        <v>280.11204481792714</v>
      </c>
      <c r="H61" s="39">
        <f t="shared" si="14"/>
        <v>24000</v>
      </c>
      <c r="I61" s="39">
        <f t="shared" si="17"/>
        <v>336.1344537815126</v>
      </c>
      <c r="J61" s="39"/>
      <c r="K61" s="217"/>
      <c r="L61" s="105" t="s">
        <v>20</v>
      </c>
    </row>
    <row r="62" spans="1:12" s="227" customFormat="1" ht="15.75" customHeight="1" thickBot="1" x14ac:dyDescent="0.35">
      <c r="A62" s="14"/>
      <c r="B62" s="309"/>
      <c r="C62" s="322"/>
      <c r="D62" s="212"/>
      <c r="E62" s="73" t="s">
        <v>21</v>
      </c>
      <c r="F62" s="73">
        <v>13600</v>
      </c>
      <c r="G62" s="73">
        <f t="shared" si="16"/>
        <v>190.47619047619045</v>
      </c>
      <c r="H62" s="53">
        <f t="shared" si="14"/>
        <v>16320</v>
      </c>
      <c r="I62" s="53">
        <f t="shared" si="17"/>
        <v>228.57142857142856</v>
      </c>
      <c r="J62" s="53"/>
      <c r="K62" s="218"/>
      <c r="L62" s="27" t="s">
        <v>20</v>
      </c>
    </row>
    <row r="63" spans="1:12" s="227" customFormat="1" ht="15.75" customHeight="1" thickTop="1" x14ac:dyDescent="0.3">
      <c r="B63" s="302" t="s">
        <v>136</v>
      </c>
      <c r="C63" s="312" t="s">
        <v>63</v>
      </c>
      <c r="D63" s="210" t="s">
        <v>24</v>
      </c>
      <c r="E63" s="163" t="s">
        <v>61</v>
      </c>
      <c r="F63" s="163">
        <v>28000</v>
      </c>
      <c r="G63" s="163">
        <f t="shared" si="16"/>
        <v>392.15686274509801</v>
      </c>
      <c r="H63" s="164">
        <f t="shared" si="14"/>
        <v>33600</v>
      </c>
      <c r="I63" s="164">
        <f t="shared" si="17"/>
        <v>470.58823529411762</v>
      </c>
      <c r="J63" s="52"/>
      <c r="K63" s="210">
        <v>71.400000000000006</v>
      </c>
      <c r="L63" s="182" t="s">
        <v>25</v>
      </c>
    </row>
    <row r="64" spans="1:12" s="227" customFormat="1" ht="15.75" customHeight="1" x14ac:dyDescent="0.3">
      <c r="B64" s="303"/>
      <c r="C64" s="321"/>
      <c r="D64" s="213"/>
      <c r="E64" s="176" t="s">
        <v>21</v>
      </c>
      <c r="F64" s="176">
        <v>16000</v>
      </c>
      <c r="G64" s="176">
        <f t="shared" si="16"/>
        <v>224.08963585434171</v>
      </c>
      <c r="H64" s="177">
        <f t="shared" si="14"/>
        <v>19200</v>
      </c>
      <c r="I64" s="177">
        <f t="shared" si="17"/>
        <v>268.90756302521004</v>
      </c>
      <c r="J64" s="39"/>
      <c r="K64" s="217"/>
      <c r="L64" s="182" t="s">
        <v>25</v>
      </c>
    </row>
    <row r="65" spans="1:12" s="227" customFormat="1" ht="15.75" customHeight="1" x14ac:dyDescent="0.3">
      <c r="B65" s="303"/>
      <c r="C65" s="321"/>
      <c r="D65" s="214" t="s">
        <v>22</v>
      </c>
      <c r="E65" s="101" t="s">
        <v>61</v>
      </c>
      <c r="F65" s="101">
        <v>20000</v>
      </c>
      <c r="G65" s="101">
        <f t="shared" si="16"/>
        <v>280.11204481792714</v>
      </c>
      <c r="H65" s="39">
        <f t="shared" si="14"/>
        <v>24000</v>
      </c>
      <c r="I65" s="39">
        <f t="shared" si="17"/>
        <v>336.1344537815126</v>
      </c>
      <c r="J65" s="39"/>
      <c r="K65" s="217"/>
      <c r="L65" s="105" t="s">
        <v>20</v>
      </c>
    </row>
    <row r="66" spans="1:12" s="227" customFormat="1" ht="27.75" customHeight="1" thickBot="1" x14ac:dyDescent="0.35">
      <c r="B66" s="304"/>
      <c r="C66" s="322"/>
      <c r="D66" s="212"/>
      <c r="E66" s="73" t="s">
        <v>21</v>
      </c>
      <c r="F66" s="73">
        <v>13600</v>
      </c>
      <c r="G66" s="73">
        <f t="shared" si="16"/>
        <v>190.47619047619045</v>
      </c>
      <c r="H66" s="53">
        <f t="shared" si="14"/>
        <v>16320</v>
      </c>
      <c r="I66" s="53">
        <f t="shared" si="17"/>
        <v>228.57142857142856</v>
      </c>
      <c r="J66" s="53"/>
      <c r="K66" s="218"/>
      <c r="L66" s="27" t="s">
        <v>20</v>
      </c>
    </row>
    <row r="67" spans="1:12" s="227" customFormat="1" ht="15.75" customHeight="1" thickTop="1" x14ac:dyDescent="0.3">
      <c r="A67" s="14"/>
      <c r="B67" s="235" t="s">
        <v>37</v>
      </c>
      <c r="C67" s="123" t="s">
        <v>38</v>
      </c>
      <c r="D67" s="210" t="s">
        <v>35</v>
      </c>
      <c r="E67" s="123"/>
      <c r="F67" s="123">
        <v>10000</v>
      </c>
      <c r="G67" s="123"/>
      <c r="H67" s="52">
        <f t="shared" si="14"/>
        <v>12000</v>
      </c>
      <c r="I67" s="52"/>
      <c r="J67" s="123"/>
      <c r="K67" s="123"/>
      <c r="L67" s="181" t="s">
        <v>25</v>
      </c>
    </row>
    <row r="68" spans="1:12" s="227" customFormat="1" ht="15.75" customHeight="1" x14ac:dyDescent="0.3">
      <c r="A68" s="14"/>
      <c r="B68" s="236"/>
      <c r="C68" s="121" t="s">
        <v>39</v>
      </c>
      <c r="D68" s="211"/>
      <c r="E68" s="121"/>
      <c r="F68" s="121">
        <v>10000</v>
      </c>
      <c r="G68" s="121"/>
      <c r="H68" s="39">
        <f t="shared" si="14"/>
        <v>12000</v>
      </c>
      <c r="I68" s="39"/>
      <c r="J68" s="121"/>
      <c r="K68" s="121"/>
      <c r="L68" s="180" t="s">
        <v>25</v>
      </c>
    </row>
    <row r="69" spans="1:12" s="227" customFormat="1" ht="15.75" customHeight="1" thickBot="1" x14ac:dyDescent="0.35">
      <c r="A69" s="14"/>
      <c r="B69" s="237"/>
      <c r="C69" s="122" t="s">
        <v>40</v>
      </c>
      <c r="D69" s="212"/>
      <c r="E69" s="122"/>
      <c r="F69" s="122">
        <v>10000</v>
      </c>
      <c r="G69" s="124"/>
      <c r="H69" s="53">
        <f t="shared" si="14"/>
        <v>12000</v>
      </c>
      <c r="I69" s="125"/>
      <c r="J69" s="122"/>
      <c r="K69" s="122"/>
      <c r="L69" s="188" t="s">
        <v>25</v>
      </c>
    </row>
    <row r="70" spans="1:12" s="227" customFormat="1" ht="15.75" customHeight="1" thickTop="1" x14ac:dyDescent="0.25">
      <c r="A70" s="14"/>
      <c r="B70" s="207" t="s">
        <v>44</v>
      </c>
      <c r="C70" s="45" t="s">
        <v>45</v>
      </c>
      <c r="D70" s="222" t="s">
        <v>46</v>
      </c>
      <c r="E70" s="45" t="s">
        <v>47</v>
      </c>
      <c r="F70" s="210">
        <v>24000</v>
      </c>
      <c r="G70" s="210">
        <f>$F$70/$K$70</f>
        <v>600</v>
      </c>
      <c r="H70" s="234">
        <f t="shared" si="14"/>
        <v>28800</v>
      </c>
      <c r="I70" s="234">
        <f>$H$70/$K$70</f>
        <v>720</v>
      </c>
      <c r="J70" s="45"/>
      <c r="K70" s="210">
        <v>40</v>
      </c>
      <c r="L70" s="181" t="s">
        <v>25</v>
      </c>
    </row>
    <row r="71" spans="1:12" s="227" customFormat="1" ht="15.75" customHeight="1" x14ac:dyDescent="0.25">
      <c r="A71" s="14"/>
      <c r="B71" s="223"/>
      <c r="C71" s="121" t="s">
        <v>48</v>
      </c>
      <c r="D71" s="225"/>
      <c r="E71" s="121" t="s">
        <v>47</v>
      </c>
      <c r="F71" s="217"/>
      <c r="G71" s="217"/>
      <c r="H71" s="231"/>
      <c r="I71" s="231"/>
      <c r="J71" s="121"/>
      <c r="K71" s="217"/>
      <c r="L71" s="180" t="s">
        <v>25</v>
      </c>
    </row>
    <row r="72" spans="1:12" s="227" customFormat="1" ht="15.75" customHeight="1" x14ac:dyDescent="0.25">
      <c r="A72" s="14"/>
      <c r="B72" s="223"/>
      <c r="C72" s="121" t="s">
        <v>49</v>
      </c>
      <c r="D72" s="225"/>
      <c r="E72" s="121" t="s">
        <v>47</v>
      </c>
      <c r="F72" s="217"/>
      <c r="G72" s="229"/>
      <c r="H72" s="231"/>
      <c r="I72" s="233"/>
      <c r="J72" s="121"/>
      <c r="K72" s="229"/>
      <c r="L72" s="180" t="s">
        <v>25</v>
      </c>
    </row>
    <row r="73" spans="1:12" s="227" customFormat="1" ht="15.75" customHeight="1" x14ac:dyDescent="0.25">
      <c r="A73" s="14"/>
      <c r="B73" s="223"/>
      <c r="C73" s="121" t="s">
        <v>50</v>
      </c>
      <c r="D73" s="225"/>
      <c r="E73" s="121" t="s">
        <v>47</v>
      </c>
      <c r="F73" s="217"/>
      <c r="G73" s="214">
        <f>$F$70/$K$73</f>
        <v>960</v>
      </c>
      <c r="H73" s="231"/>
      <c r="I73" s="230">
        <f>$H$70/$K$73</f>
        <v>1152</v>
      </c>
      <c r="J73" s="121"/>
      <c r="K73" s="214">
        <v>25</v>
      </c>
      <c r="L73" s="180" t="s">
        <v>25</v>
      </c>
    </row>
    <row r="74" spans="1:12" s="227" customFormat="1" ht="15.75" customHeight="1" x14ac:dyDescent="0.25">
      <c r="A74" s="14"/>
      <c r="B74" s="223"/>
      <c r="C74" s="121" t="s">
        <v>51</v>
      </c>
      <c r="D74" s="225"/>
      <c r="E74" s="121" t="s">
        <v>47</v>
      </c>
      <c r="F74" s="217"/>
      <c r="G74" s="217"/>
      <c r="H74" s="231"/>
      <c r="I74" s="231"/>
      <c r="J74" s="121"/>
      <c r="K74" s="217"/>
      <c r="L74" s="180" t="s">
        <v>25</v>
      </c>
    </row>
    <row r="75" spans="1:12" s="227" customFormat="1" ht="15.75" customHeight="1" x14ac:dyDescent="0.25">
      <c r="A75" s="14"/>
      <c r="B75" s="223"/>
      <c r="C75" s="121" t="s">
        <v>52</v>
      </c>
      <c r="D75" s="225"/>
      <c r="E75" s="121" t="s">
        <v>47</v>
      </c>
      <c r="F75" s="217"/>
      <c r="G75" s="229"/>
      <c r="H75" s="231"/>
      <c r="I75" s="233"/>
      <c r="J75" s="121"/>
      <c r="K75" s="229"/>
      <c r="L75" s="180" t="s">
        <v>25</v>
      </c>
    </row>
    <row r="76" spans="1:12" s="227" customFormat="1" ht="15.75" customHeight="1" x14ac:dyDescent="0.25">
      <c r="A76" s="14"/>
      <c r="B76" s="223"/>
      <c r="C76" s="121" t="s">
        <v>53</v>
      </c>
      <c r="D76" s="225"/>
      <c r="E76" s="121" t="s">
        <v>47</v>
      </c>
      <c r="F76" s="217"/>
      <c r="G76" s="214">
        <f>$F$70/$K$76</f>
        <v>1200</v>
      </c>
      <c r="H76" s="231"/>
      <c r="I76" s="230">
        <f>$H$70/$K$76</f>
        <v>1440</v>
      </c>
      <c r="J76" s="121"/>
      <c r="K76" s="214">
        <f>1/(0.05*0.1*6)*(0.1*6)</f>
        <v>20</v>
      </c>
      <c r="L76" s="180" t="s">
        <v>25</v>
      </c>
    </row>
    <row r="77" spans="1:12" s="227" customFormat="1" ht="15.75" customHeight="1" x14ac:dyDescent="0.25">
      <c r="A77" s="14"/>
      <c r="B77" s="223"/>
      <c r="C77" s="121" t="s">
        <v>54</v>
      </c>
      <c r="D77" s="225"/>
      <c r="E77" s="121" t="s">
        <v>47</v>
      </c>
      <c r="F77" s="217"/>
      <c r="G77" s="217"/>
      <c r="H77" s="231"/>
      <c r="I77" s="231"/>
      <c r="J77" s="121"/>
      <c r="K77" s="217"/>
      <c r="L77" s="180" t="s">
        <v>25</v>
      </c>
    </row>
    <row r="78" spans="1:12" s="227" customFormat="1" ht="15.75" customHeight="1" thickBot="1" x14ac:dyDescent="0.3">
      <c r="A78" s="14"/>
      <c r="B78" s="224"/>
      <c r="C78" s="47" t="s">
        <v>55</v>
      </c>
      <c r="D78" s="226"/>
      <c r="E78" s="47" t="s">
        <v>47</v>
      </c>
      <c r="F78" s="218"/>
      <c r="G78" s="218"/>
      <c r="H78" s="232"/>
      <c r="I78" s="232"/>
      <c r="J78" s="47"/>
      <c r="K78" s="218"/>
      <c r="L78" s="188" t="s">
        <v>25</v>
      </c>
    </row>
    <row r="79" spans="1:12" s="227" customFormat="1" ht="33.6" customHeight="1" thickTop="1" thickBot="1" x14ac:dyDescent="0.35">
      <c r="A79" s="48"/>
      <c r="B79" s="118" t="s">
        <v>56</v>
      </c>
      <c r="C79" s="115" t="s">
        <v>57</v>
      </c>
      <c r="D79" s="119"/>
      <c r="E79" s="119"/>
      <c r="F79" s="119"/>
      <c r="G79" s="120"/>
      <c r="H79" s="56"/>
      <c r="I79" s="212"/>
      <c r="J79" s="115">
        <v>230</v>
      </c>
      <c r="K79" s="119"/>
      <c r="L79" s="117" t="s">
        <v>20</v>
      </c>
    </row>
    <row r="80" spans="1:12" s="227" customFormat="1" ht="15.75" customHeight="1" thickTop="1" x14ac:dyDescent="0.25">
      <c r="A80" s="58" t="s">
        <v>64</v>
      </c>
      <c r="J80" s="58"/>
    </row>
    <row r="81" spans="1:9" s="227" customFormat="1" ht="15.75" customHeight="1" thickBot="1" x14ac:dyDescent="0.3">
      <c r="A81" s="59" t="s">
        <v>3</v>
      </c>
      <c r="B81" s="61" t="s">
        <v>4</v>
      </c>
      <c r="C81" s="61" t="s">
        <v>5</v>
      </c>
      <c r="D81" s="61" t="s">
        <v>6</v>
      </c>
      <c r="E81" s="59" t="s">
        <v>7</v>
      </c>
      <c r="F81" s="61" t="s">
        <v>65</v>
      </c>
      <c r="G81" s="61" t="s">
        <v>66</v>
      </c>
      <c r="H81" s="61" t="s">
        <v>67</v>
      </c>
      <c r="I81" s="61" t="s">
        <v>14</v>
      </c>
    </row>
    <row r="82" spans="1:9" s="227" customFormat="1" ht="15.75" customHeight="1" thickTop="1" x14ac:dyDescent="0.25">
      <c r="A82" s="126" t="s">
        <v>15</v>
      </c>
      <c r="B82" s="276" t="s">
        <v>68</v>
      </c>
      <c r="C82" s="123" t="s">
        <v>69</v>
      </c>
      <c r="D82" s="222" t="s">
        <v>46</v>
      </c>
      <c r="E82" s="127">
        <v>44256</v>
      </c>
      <c r="F82" s="210">
        <v>12360</v>
      </c>
      <c r="G82" s="123">
        <f>ROUND($F$82/H82,1)</f>
        <v>741.9</v>
      </c>
      <c r="H82" s="123">
        <v>16.66</v>
      </c>
      <c r="I82" s="181" t="s">
        <v>25</v>
      </c>
    </row>
    <row r="83" spans="1:9" s="227" customFormat="1" ht="15.75" customHeight="1" x14ac:dyDescent="0.25">
      <c r="A83" s="128"/>
      <c r="B83" s="208"/>
      <c r="C83" s="121" t="s">
        <v>70</v>
      </c>
      <c r="D83" s="211"/>
      <c r="E83" s="129">
        <v>44256</v>
      </c>
      <c r="F83" s="211"/>
      <c r="G83" s="121">
        <f>ROUND(F82/H83,1)</f>
        <v>1112.5</v>
      </c>
      <c r="H83" s="121">
        <v>11.11</v>
      </c>
      <c r="I83" s="180" t="s">
        <v>25</v>
      </c>
    </row>
    <row r="84" spans="1:9" s="227" customFormat="1" ht="15.75" customHeight="1" x14ac:dyDescent="0.25">
      <c r="A84" s="128"/>
      <c r="B84" s="208"/>
      <c r="C84" s="130" t="s">
        <v>71</v>
      </c>
      <c r="D84" s="211"/>
      <c r="E84" s="129">
        <v>44256</v>
      </c>
      <c r="F84" s="211"/>
      <c r="G84" s="121">
        <f>ROUND(F82/H84,1)</f>
        <v>1483.8</v>
      </c>
      <c r="H84" s="121">
        <v>8.33</v>
      </c>
      <c r="I84" s="180" t="s">
        <v>25</v>
      </c>
    </row>
    <row r="85" spans="1:9" s="227" customFormat="1" ht="15.75" customHeight="1" x14ac:dyDescent="0.25">
      <c r="A85" s="128"/>
      <c r="B85" s="208"/>
      <c r="C85" s="121" t="s">
        <v>72</v>
      </c>
      <c r="D85" s="211"/>
      <c r="E85" s="129">
        <v>44256</v>
      </c>
      <c r="F85" s="211"/>
      <c r="G85" s="121">
        <f>ROUND(F82/H85,1)</f>
        <v>1670.3</v>
      </c>
      <c r="H85" s="121">
        <v>7.4</v>
      </c>
      <c r="I85" s="180" t="s">
        <v>25</v>
      </c>
    </row>
    <row r="86" spans="1:9" s="227" customFormat="1" ht="15.75" customHeight="1" x14ac:dyDescent="0.25">
      <c r="A86" s="128"/>
      <c r="B86" s="208"/>
      <c r="C86" s="121" t="s">
        <v>73</v>
      </c>
      <c r="D86" s="211"/>
      <c r="E86" s="129">
        <v>44256</v>
      </c>
      <c r="F86" s="211"/>
      <c r="G86" s="121">
        <f>ROUND(F82/H86,1)</f>
        <v>2227</v>
      </c>
      <c r="H86" s="121">
        <v>5.55</v>
      </c>
      <c r="I86" s="180" t="s">
        <v>25</v>
      </c>
    </row>
    <row r="87" spans="1:9" s="227" customFormat="1" ht="15.75" customHeight="1" thickBot="1" x14ac:dyDescent="0.3">
      <c r="A87" s="128"/>
      <c r="B87" s="209"/>
      <c r="C87" s="122" t="s">
        <v>74</v>
      </c>
      <c r="D87" s="212"/>
      <c r="E87" s="81">
        <v>44256</v>
      </c>
      <c r="F87" s="212"/>
      <c r="G87" s="122">
        <f>ROUND(F82/H87,1)</f>
        <v>2971.2</v>
      </c>
      <c r="H87" s="122">
        <v>4.16</v>
      </c>
      <c r="I87" s="188" t="s">
        <v>25</v>
      </c>
    </row>
    <row r="88" spans="1:9" s="227" customFormat="1" ht="15.75" customHeight="1" thickTop="1" x14ac:dyDescent="0.3">
      <c r="A88" s="128"/>
      <c r="B88" s="276" t="s">
        <v>75</v>
      </c>
      <c r="C88" s="104" t="s">
        <v>45</v>
      </c>
      <c r="D88" s="222" t="s">
        <v>46</v>
      </c>
      <c r="E88" s="127">
        <v>44256</v>
      </c>
      <c r="F88" s="210">
        <v>12360</v>
      </c>
      <c r="G88" s="104">
        <f>ROUND(F88/H88,1)</f>
        <v>185.4</v>
      </c>
      <c r="H88" s="104">
        <v>66.66</v>
      </c>
      <c r="I88" s="277" t="s">
        <v>25</v>
      </c>
    </row>
    <row r="89" spans="1:9" s="227" customFormat="1" ht="15.75" customHeight="1" x14ac:dyDescent="0.3">
      <c r="A89" s="128"/>
      <c r="B89" s="208"/>
      <c r="C89" s="101" t="s">
        <v>48</v>
      </c>
      <c r="D89" s="211"/>
      <c r="E89" s="129">
        <v>44256</v>
      </c>
      <c r="F89" s="211"/>
      <c r="G89" s="101">
        <f>ROUND(F88/H89,1)</f>
        <v>278.10000000000002</v>
      </c>
      <c r="H89" s="101">
        <v>44.44</v>
      </c>
      <c r="I89" s="278" t="s">
        <v>25</v>
      </c>
    </row>
    <row r="90" spans="1:9" s="227" customFormat="1" ht="15.75" customHeight="1" x14ac:dyDescent="0.3">
      <c r="A90" s="128"/>
      <c r="B90" s="208"/>
      <c r="C90" s="101" t="s">
        <v>49</v>
      </c>
      <c r="D90" s="211"/>
      <c r="E90" s="129">
        <v>44256</v>
      </c>
      <c r="F90" s="211"/>
      <c r="G90" s="101">
        <f>ROUND(F88/H90,1)</f>
        <v>370.8</v>
      </c>
      <c r="H90" s="101">
        <v>33.33</v>
      </c>
      <c r="I90" s="278" t="s">
        <v>25</v>
      </c>
    </row>
    <row r="91" spans="1:9" s="227" customFormat="1" ht="15.75" customHeight="1" x14ac:dyDescent="0.3">
      <c r="A91" s="128"/>
      <c r="B91" s="208"/>
      <c r="C91" s="101" t="s">
        <v>50</v>
      </c>
      <c r="D91" s="211"/>
      <c r="E91" s="129">
        <v>44256</v>
      </c>
      <c r="F91" s="211"/>
      <c r="G91" s="101">
        <f>ROUND(F88/H91,1)</f>
        <v>296.7</v>
      </c>
      <c r="H91" s="101">
        <v>41.66</v>
      </c>
      <c r="I91" s="278" t="s">
        <v>25</v>
      </c>
    </row>
    <row r="92" spans="1:9" s="227" customFormat="1" ht="15.75" customHeight="1" x14ac:dyDescent="0.3">
      <c r="A92" s="128"/>
      <c r="B92" s="208"/>
      <c r="C92" s="101" t="s">
        <v>51</v>
      </c>
      <c r="D92" s="211"/>
      <c r="E92" s="129">
        <v>44256</v>
      </c>
      <c r="F92" s="211"/>
      <c r="G92" s="101">
        <f>ROUND(F88/H92,1)</f>
        <v>445.1</v>
      </c>
      <c r="H92" s="101">
        <v>27.77</v>
      </c>
      <c r="I92" s="278" t="s">
        <v>25</v>
      </c>
    </row>
    <row r="93" spans="1:9" s="227" customFormat="1" ht="15.75" customHeight="1" x14ac:dyDescent="0.3">
      <c r="A93" s="128"/>
      <c r="B93" s="208"/>
      <c r="C93" s="101" t="s">
        <v>52</v>
      </c>
      <c r="D93" s="211"/>
      <c r="E93" s="129">
        <v>44256</v>
      </c>
      <c r="F93" s="211"/>
      <c r="G93" s="101">
        <f>ROUND(F88/H93,1)</f>
        <v>593.4</v>
      </c>
      <c r="H93" s="101">
        <v>20.83</v>
      </c>
      <c r="I93" s="278" t="s">
        <v>25</v>
      </c>
    </row>
    <row r="94" spans="1:9" s="227" customFormat="1" ht="15.75" customHeight="1" x14ac:dyDescent="0.3">
      <c r="A94" s="128"/>
      <c r="B94" s="208"/>
      <c r="C94" s="101" t="s">
        <v>53</v>
      </c>
      <c r="D94" s="211"/>
      <c r="E94" s="129">
        <v>44256</v>
      </c>
      <c r="F94" s="211"/>
      <c r="G94" s="101">
        <f>ROUND(F88/H94,1)</f>
        <v>370.8</v>
      </c>
      <c r="H94" s="101">
        <v>33.33</v>
      </c>
      <c r="I94" s="278" t="s">
        <v>25</v>
      </c>
    </row>
    <row r="95" spans="1:9" s="227" customFormat="1" ht="15.75" customHeight="1" x14ac:dyDescent="0.3">
      <c r="A95" s="128"/>
      <c r="B95" s="208"/>
      <c r="C95" s="101" t="s">
        <v>54</v>
      </c>
      <c r="D95" s="211"/>
      <c r="E95" s="129">
        <v>44256</v>
      </c>
      <c r="F95" s="211"/>
      <c r="G95" s="101">
        <f>ROUND(F88/H95,1)</f>
        <v>556.29999999999995</v>
      </c>
      <c r="H95" s="101">
        <v>22.22</v>
      </c>
      <c r="I95" s="278" t="s">
        <v>25</v>
      </c>
    </row>
    <row r="96" spans="1:9" s="227" customFormat="1" ht="15.75" customHeight="1" thickBot="1" x14ac:dyDescent="0.35">
      <c r="A96" s="128"/>
      <c r="B96" s="209"/>
      <c r="C96" s="73" t="s">
        <v>55</v>
      </c>
      <c r="D96" s="212"/>
      <c r="E96" s="81">
        <v>44256</v>
      </c>
      <c r="F96" s="212"/>
      <c r="G96" s="132">
        <f>ROUND(F88/H96,1)</f>
        <v>741.9</v>
      </c>
      <c r="H96" s="73">
        <v>16.66</v>
      </c>
      <c r="I96" s="280" t="s">
        <v>25</v>
      </c>
    </row>
    <row r="97" spans="1:9" s="227" customFormat="1" ht="15.75" customHeight="1" thickTop="1" x14ac:dyDescent="0.3">
      <c r="A97" s="128"/>
      <c r="B97" s="207" t="s">
        <v>76</v>
      </c>
      <c r="C97" s="104" t="s">
        <v>45</v>
      </c>
      <c r="D97" s="222" t="s">
        <v>46</v>
      </c>
      <c r="E97" s="127">
        <v>44256</v>
      </c>
      <c r="F97" s="210">
        <v>17000</v>
      </c>
      <c r="G97" s="101">
        <f t="shared" ref="G97:G105" si="18">ROUND($F$97/H97,1)</f>
        <v>255</v>
      </c>
      <c r="H97" s="104">
        <v>66.66</v>
      </c>
      <c r="I97" s="277" t="s">
        <v>25</v>
      </c>
    </row>
    <row r="98" spans="1:9" s="227" customFormat="1" ht="15.75" customHeight="1" x14ac:dyDescent="0.3">
      <c r="A98" s="128"/>
      <c r="B98" s="208"/>
      <c r="C98" s="101" t="s">
        <v>48</v>
      </c>
      <c r="D98" s="211"/>
      <c r="E98" s="129">
        <v>44256</v>
      </c>
      <c r="F98" s="217"/>
      <c r="G98" s="101">
        <f t="shared" si="18"/>
        <v>382.5</v>
      </c>
      <c r="H98" s="101">
        <v>44.44</v>
      </c>
      <c r="I98" s="278" t="s">
        <v>25</v>
      </c>
    </row>
    <row r="99" spans="1:9" s="227" customFormat="1" ht="15.75" customHeight="1" x14ac:dyDescent="0.3">
      <c r="A99" s="128"/>
      <c r="B99" s="208"/>
      <c r="C99" s="101" t="s">
        <v>49</v>
      </c>
      <c r="D99" s="211"/>
      <c r="E99" s="129">
        <v>44256</v>
      </c>
      <c r="F99" s="217"/>
      <c r="G99" s="101">
        <f t="shared" si="18"/>
        <v>510.1</v>
      </c>
      <c r="H99" s="101">
        <v>33.33</v>
      </c>
      <c r="I99" s="278" t="s">
        <v>25</v>
      </c>
    </row>
    <row r="100" spans="1:9" s="227" customFormat="1" ht="15.75" customHeight="1" x14ac:dyDescent="0.3">
      <c r="A100" s="128"/>
      <c r="B100" s="208"/>
      <c r="C100" s="101" t="s">
        <v>50</v>
      </c>
      <c r="D100" s="211"/>
      <c r="E100" s="129">
        <v>44256</v>
      </c>
      <c r="F100" s="217"/>
      <c r="G100" s="101">
        <f t="shared" si="18"/>
        <v>408.1</v>
      </c>
      <c r="H100" s="101">
        <v>41.66</v>
      </c>
      <c r="I100" s="278" t="s">
        <v>25</v>
      </c>
    </row>
    <row r="101" spans="1:9" s="227" customFormat="1" ht="15.75" customHeight="1" x14ac:dyDescent="0.3">
      <c r="A101" s="128"/>
      <c r="B101" s="208"/>
      <c r="C101" s="101" t="s">
        <v>51</v>
      </c>
      <c r="D101" s="211"/>
      <c r="E101" s="129">
        <v>44256</v>
      </c>
      <c r="F101" s="217"/>
      <c r="G101" s="101">
        <f t="shared" si="18"/>
        <v>612.20000000000005</v>
      </c>
      <c r="H101" s="101">
        <v>27.77</v>
      </c>
      <c r="I101" s="278" t="s">
        <v>25</v>
      </c>
    </row>
    <row r="102" spans="1:9" s="227" customFormat="1" ht="15.75" customHeight="1" x14ac:dyDescent="0.3">
      <c r="A102" s="128"/>
      <c r="B102" s="208"/>
      <c r="C102" s="101" t="s">
        <v>52</v>
      </c>
      <c r="D102" s="211"/>
      <c r="E102" s="129">
        <v>44256</v>
      </c>
      <c r="F102" s="217"/>
      <c r="G102" s="101">
        <f t="shared" si="18"/>
        <v>816.1</v>
      </c>
      <c r="H102" s="101">
        <v>20.83</v>
      </c>
      <c r="I102" s="278" t="s">
        <v>25</v>
      </c>
    </row>
    <row r="103" spans="1:9" s="227" customFormat="1" ht="15.75" customHeight="1" x14ac:dyDescent="0.3">
      <c r="A103" s="128"/>
      <c r="B103" s="208"/>
      <c r="C103" s="101" t="s">
        <v>53</v>
      </c>
      <c r="D103" s="211"/>
      <c r="E103" s="129">
        <v>44256</v>
      </c>
      <c r="F103" s="217"/>
      <c r="G103" s="101">
        <f t="shared" si="18"/>
        <v>510.1</v>
      </c>
      <c r="H103" s="101">
        <v>33.33</v>
      </c>
      <c r="I103" s="278" t="s">
        <v>25</v>
      </c>
    </row>
    <row r="104" spans="1:9" s="227" customFormat="1" ht="15.75" customHeight="1" x14ac:dyDescent="0.3">
      <c r="A104" s="128"/>
      <c r="B104" s="208"/>
      <c r="C104" s="101" t="s">
        <v>54</v>
      </c>
      <c r="D104" s="211"/>
      <c r="E104" s="129">
        <v>44256</v>
      </c>
      <c r="F104" s="217"/>
      <c r="G104" s="101">
        <f t="shared" si="18"/>
        <v>765.1</v>
      </c>
      <c r="H104" s="101">
        <v>22.22</v>
      </c>
      <c r="I104" s="278" t="s">
        <v>25</v>
      </c>
    </row>
    <row r="105" spans="1:9" s="227" customFormat="1" ht="15.75" customHeight="1" thickBot="1" x14ac:dyDescent="0.35">
      <c r="A105" s="131"/>
      <c r="B105" s="209"/>
      <c r="C105" s="73" t="s">
        <v>55</v>
      </c>
      <c r="D105" s="212"/>
      <c r="E105" s="81">
        <v>44256</v>
      </c>
      <c r="F105" s="218"/>
      <c r="G105" s="101">
        <f t="shared" si="18"/>
        <v>1020.4</v>
      </c>
      <c r="H105" s="73">
        <v>16.66</v>
      </c>
      <c r="I105" s="82" t="s">
        <v>20</v>
      </c>
    </row>
    <row r="106" spans="1:9" s="227" customFormat="1" ht="15.75" customHeight="1" thickTop="1" x14ac:dyDescent="0.25">
      <c r="A106" s="126" t="s">
        <v>62</v>
      </c>
      <c r="B106" s="276" t="s">
        <v>68</v>
      </c>
      <c r="C106" s="123" t="s">
        <v>69</v>
      </c>
      <c r="D106" s="222" t="s">
        <v>46</v>
      </c>
      <c r="E106" s="127">
        <v>44256</v>
      </c>
      <c r="F106" s="247">
        <v>6840</v>
      </c>
      <c r="G106" s="229">
        <f t="shared" ref="G106:G111" si="19">ROUND($F$106/H106,1)</f>
        <v>410.6</v>
      </c>
      <c r="H106" s="123">
        <v>16.66</v>
      </c>
      <c r="I106" s="181" t="s">
        <v>25</v>
      </c>
    </row>
    <row r="107" spans="1:9" s="227" customFormat="1" ht="15.75" customHeight="1" x14ac:dyDescent="0.25">
      <c r="A107" s="128"/>
      <c r="B107" s="208"/>
      <c r="C107" s="121" t="s">
        <v>70</v>
      </c>
      <c r="D107" s="211"/>
      <c r="E107" s="129">
        <v>44256</v>
      </c>
      <c r="F107" s="211"/>
      <c r="G107" s="229">
        <f t="shared" si="19"/>
        <v>615.70000000000005</v>
      </c>
      <c r="H107" s="121">
        <v>11.11</v>
      </c>
      <c r="I107" s="180" t="s">
        <v>25</v>
      </c>
    </row>
    <row r="108" spans="1:9" s="227" customFormat="1" ht="15.75" customHeight="1" x14ac:dyDescent="0.25">
      <c r="A108" s="128"/>
      <c r="B108" s="208"/>
      <c r="C108" s="130" t="s">
        <v>71</v>
      </c>
      <c r="D108" s="211"/>
      <c r="E108" s="129">
        <v>44256</v>
      </c>
      <c r="F108" s="211"/>
      <c r="G108" s="229">
        <f t="shared" si="19"/>
        <v>821.1</v>
      </c>
      <c r="H108" s="121">
        <v>8.33</v>
      </c>
      <c r="I108" s="180" t="s">
        <v>25</v>
      </c>
    </row>
    <row r="109" spans="1:9" s="227" customFormat="1" ht="15.75" customHeight="1" x14ac:dyDescent="0.25">
      <c r="A109" s="128"/>
      <c r="B109" s="208"/>
      <c r="C109" s="121" t="s">
        <v>72</v>
      </c>
      <c r="D109" s="211"/>
      <c r="E109" s="129">
        <v>44256</v>
      </c>
      <c r="F109" s="211"/>
      <c r="G109" s="229">
        <f t="shared" si="19"/>
        <v>924.3</v>
      </c>
      <c r="H109" s="121">
        <v>7.4</v>
      </c>
      <c r="I109" s="180" t="s">
        <v>25</v>
      </c>
    </row>
    <row r="110" spans="1:9" s="227" customFormat="1" ht="15.75" customHeight="1" x14ac:dyDescent="0.25">
      <c r="A110" s="128"/>
      <c r="B110" s="208"/>
      <c r="C110" s="121" t="s">
        <v>73</v>
      </c>
      <c r="D110" s="211"/>
      <c r="E110" s="129">
        <v>44256</v>
      </c>
      <c r="F110" s="211"/>
      <c r="G110" s="229">
        <f t="shared" si="19"/>
        <v>1232.4000000000001</v>
      </c>
      <c r="H110" s="121">
        <v>5.55</v>
      </c>
      <c r="I110" s="180" t="s">
        <v>25</v>
      </c>
    </row>
    <row r="111" spans="1:9" s="227" customFormat="1" ht="15.75" customHeight="1" thickBot="1" x14ac:dyDescent="0.3">
      <c r="A111" s="128"/>
      <c r="B111" s="209"/>
      <c r="C111" s="122" t="s">
        <v>74</v>
      </c>
      <c r="D111" s="212"/>
      <c r="E111" s="81">
        <v>44256</v>
      </c>
      <c r="F111" s="212"/>
      <c r="G111" s="229">
        <f t="shared" si="19"/>
        <v>1644.2</v>
      </c>
      <c r="H111" s="122">
        <v>4.16</v>
      </c>
      <c r="I111" s="188" t="s">
        <v>25</v>
      </c>
    </row>
    <row r="112" spans="1:9" s="227" customFormat="1" ht="15.75" customHeight="1" thickTop="1" x14ac:dyDescent="0.3">
      <c r="A112" s="128"/>
      <c r="B112" s="276" t="s">
        <v>75</v>
      </c>
      <c r="C112" s="104" t="s">
        <v>45</v>
      </c>
      <c r="D112" s="222" t="s">
        <v>46</v>
      </c>
      <c r="E112" s="127">
        <v>44256</v>
      </c>
      <c r="F112" s="210">
        <v>6840</v>
      </c>
      <c r="G112" s="101">
        <f t="shared" ref="G112:G120" si="20">ROUND($F$112/H112,1)</f>
        <v>102.6</v>
      </c>
      <c r="H112" s="104">
        <v>66.66</v>
      </c>
      <c r="I112" s="277" t="s">
        <v>25</v>
      </c>
    </row>
    <row r="113" spans="1:9" s="227" customFormat="1" ht="15.75" customHeight="1" x14ac:dyDescent="0.3">
      <c r="A113" s="128"/>
      <c r="B113" s="208"/>
      <c r="C113" s="101" t="s">
        <v>48</v>
      </c>
      <c r="D113" s="211"/>
      <c r="E113" s="129">
        <v>44256</v>
      </c>
      <c r="F113" s="211"/>
      <c r="G113" s="101">
        <f t="shared" si="20"/>
        <v>153.9</v>
      </c>
      <c r="H113" s="101">
        <v>44.44</v>
      </c>
      <c r="I113" s="278" t="s">
        <v>25</v>
      </c>
    </row>
    <row r="114" spans="1:9" s="227" customFormat="1" ht="15.75" customHeight="1" x14ac:dyDescent="0.3">
      <c r="A114" s="128"/>
      <c r="B114" s="208"/>
      <c r="C114" s="101" t="s">
        <v>49</v>
      </c>
      <c r="D114" s="211"/>
      <c r="E114" s="129">
        <v>44256</v>
      </c>
      <c r="F114" s="211"/>
      <c r="G114" s="101">
        <f t="shared" si="20"/>
        <v>205.2</v>
      </c>
      <c r="H114" s="101">
        <v>33.33</v>
      </c>
      <c r="I114" s="278" t="s">
        <v>25</v>
      </c>
    </row>
    <row r="115" spans="1:9" s="227" customFormat="1" ht="15.75" customHeight="1" x14ac:dyDescent="0.3">
      <c r="A115" s="128"/>
      <c r="B115" s="208"/>
      <c r="C115" s="101" t="s">
        <v>50</v>
      </c>
      <c r="D115" s="211"/>
      <c r="E115" s="129">
        <v>44256</v>
      </c>
      <c r="F115" s="211"/>
      <c r="G115" s="101">
        <f t="shared" si="20"/>
        <v>164.2</v>
      </c>
      <c r="H115" s="101">
        <v>41.66</v>
      </c>
      <c r="I115" s="278" t="s">
        <v>25</v>
      </c>
    </row>
    <row r="116" spans="1:9" s="227" customFormat="1" ht="15.75" customHeight="1" x14ac:dyDescent="0.3">
      <c r="A116" s="128"/>
      <c r="B116" s="208"/>
      <c r="C116" s="101" t="s">
        <v>51</v>
      </c>
      <c r="D116" s="211"/>
      <c r="E116" s="129">
        <v>44256</v>
      </c>
      <c r="F116" s="211"/>
      <c r="G116" s="101">
        <f t="shared" si="20"/>
        <v>246.3</v>
      </c>
      <c r="H116" s="101">
        <v>27.77</v>
      </c>
      <c r="I116" s="278" t="s">
        <v>25</v>
      </c>
    </row>
    <row r="117" spans="1:9" s="227" customFormat="1" ht="15.75" customHeight="1" x14ac:dyDescent="0.3">
      <c r="A117" s="128"/>
      <c r="B117" s="208"/>
      <c r="C117" s="101" t="s">
        <v>52</v>
      </c>
      <c r="D117" s="211"/>
      <c r="E117" s="129">
        <v>44256</v>
      </c>
      <c r="F117" s="211"/>
      <c r="G117" s="101">
        <f t="shared" si="20"/>
        <v>328.4</v>
      </c>
      <c r="H117" s="101">
        <v>20.83</v>
      </c>
      <c r="I117" s="278" t="s">
        <v>25</v>
      </c>
    </row>
    <row r="118" spans="1:9" s="227" customFormat="1" ht="15.75" customHeight="1" x14ac:dyDescent="0.3">
      <c r="A118" s="128"/>
      <c r="B118" s="208"/>
      <c r="C118" s="101" t="s">
        <v>53</v>
      </c>
      <c r="D118" s="211"/>
      <c r="E118" s="129">
        <v>44256</v>
      </c>
      <c r="F118" s="211"/>
      <c r="G118" s="101">
        <f t="shared" si="20"/>
        <v>205.2</v>
      </c>
      <c r="H118" s="101">
        <v>33.33</v>
      </c>
      <c r="I118" s="278" t="s">
        <v>25</v>
      </c>
    </row>
    <row r="119" spans="1:9" s="227" customFormat="1" ht="15.75" customHeight="1" x14ac:dyDescent="0.3">
      <c r="A119" s="128"/>
      <c r="B119" s="208"/>
      <c r="C119" s="101" t="s">
        <v>54</v>
      </c>
      <c r="D119" s="211"/>
      <c r="E119" s="129">
        <v>44256</v>
      </c>
      <c r="F119" s="211"/>
      <c r="G119" s="101">
        <f t="shared" si="20"/>
        <v>307.8</v>
      </c>
      <c r="H119" s="101">
        <v>22.22</v>
      </c>
      <c r="I119" s="278" t="s">
        <v>25</v>
      </c>
    </row>
    <row r="120" spans="1:9" s="227" customFormat="1" ht="15.75" customHeight="1" thickBot="1" x14ac:dyDescent="0.35">
      <c r="A120" s="128"/>
      <c r="B120" s="209"/>
      <c r="C120" s="132" t="s">
        <v>55</v>
      </c>
      <c r="D120" s="212"/>
      <c r="E120" s="133">
        <v>44256</v>
      </c>
      <c r="F120" s="212"/>
      <c r="G120" s="101">
        <f t="shared" si="20"/>
        <v>410.6</v>
      </c>
      <c r="H120" s="132">
        <v>16.66</v>
      </c>
      <c r="I120" s="279" t="s">
        <v>25</v>
      </c>
    </row>
    <row r="121" spans="1:9" s="227" customFormat="1" ht="15.75" customHeight="1" thickTop="1" x14ac:dyDescent="0.3">
      <c r="A121" s="134"/>
      <c r="B121" s="207" t="s">
        <v>76</v>
      </c>
      <c r="C121" s="104" t="s">
        <v>45</v>
      </c>
      <c r="D121" s="222" t="s">
        <v>46</v>
      </c>
      <c r="E121" s="127">
        <v>44256</v>
      </c>
      <c r="F121" s="210">
        <v>13000</v>
      </c>
      <c r="G121" s="135">
        <f t="shared" ref="G121:G129" si="21">ROUND($F$121/H121,1)</f>
        <v>195</v>
      </c>
      <c r="H121" s="104">
        <v>66.66</v>
      </c>
      <c r="I121" s="277" t="s">
        <v>25</v>
      </c>
    </row>
    <row r="122" spans="1:9" s="227" customFormat="1" ht="15.75" customHeight="1" x14ac:dyDescent="0.3">
      <c r="A122" s="134"/>
      <c r="B122" s="208"/>
      <c r="C122" s="101" t="s">
        <v>48</v>
      </c>
      <c r="D122" s="211"/>
      <c r="E122" s="129">
        <v>44256</v>
      </c>
      <c r="F122" s="211"/>
      <c r="G122" s="135">
        <f t="shared" si="21"/>
        <v>292.5</v>
      </c>
      <c r="H122" s="101">
        <v>44.44</v>
      </c>
      <c r="I122" s="278" t="s">
        <v>25</v>
      </c>
    </row>
    <row r="123" spans="1:9" s="227" customFormat="1" ht="15.75" customHeight="1" x14ac:dyDescent="0.3">
      <c r="A123" s="134"/>
      <c r="B123" s="208"/>
      <c r="C123" s="101" t="s">
        <v>49</v>
      </c>
      <c r="D123" s="211"/>
      <c r="E123" s="129">
        <v>44256</v>
      </c>
      <c r="F123" s="211"/>
      <c r="G123" s="135">
        <f t="shared" si="21"/>
        <v>390</v>
      </c>
      <c r="H123" s="101">
        <v>33.33</v>
      </c>
      <c r="I123" s="278" t="s">
        <v>25</v>
      </c>
    </row>
    <row r="124" spans="1:9" s="227" customFormat="1" ht="15.75" customHeight="1" x14ac:dyDescent="0.3">
      <c r="A124" s="134"/>
      <c r="B124" s="208"/>
      <c r="C124" s="101" t="s">
        <v>50</v>
      </c>
      <c r="D124" s="211"/>
      <c r="E124" s="129">
        <v>44256</v>
      </c>
      <c r="F124" s="211"/>
      <c r="G124" s="135">
        <f t="shared" si="21"/>
        <v>312</v>
      </c>
      <c r="H124" s="101">
        <v>41.66</v>
      </c>
      <c r="I124" s="278" t="s">
        <v>25</v>
      </c>
    </row>
    <row r="125" spans="1:9" s="227" customFormat="1" ht="15.75" customHeight="1" x14ac:dyDescent="0.3">
      <c r="A125" s="134"/>
      <c r="B125" s="208"/>
      <c r="C125" s="101" t="s">
        <v>51</v>
      </c>
      <c r="D125" s="211"/>
      <c r="E125" s="129">
        <v>44256</v>
      </c>
      <c r="F125" s="211"/>
      <c r="G125" s="135">
        <f t="shared" si="21"/>
        <v>468.1</v>
      </c>
      <c r="H125" s="101">
        <v>27.77</v>
      </c>
      <c r="I125" s="278" t="s">
        <v>25</v>
      </c>
    </row>
    <row r="126" spans="1:9" s="227" customFormat="1" ht="15.75" customHeight="1" x14ac:dyDescent="0.3">
      <c r="A126" s="134"/>
      <c r="B126" s="208"/>
      <c r="C126" s="101" t="s">
        <v>52</v>
      </c>
      <c r="D126" s="211"/>
      <c r="E126" s="129">
        <v>44256</v>
      </c>
      <c r="F126" s="211"/>
      <c r="G126" s="135">
        <f t="shared" si="21"/>
        <v>624.1</v>
      </c>
      <c r="H126" s="101">
        <v>20.83</v>
      </c>
      <c r="I126" s="278" t="s">
        <v>25</v>
      </c>
    </row>
    <row r="127" spans="1:9" s="227" customFormat="1" ht="15.75" customHeight="1" x14ac:dyDescent="0.3">
      <c r="A127" s="134"/>
      <c r="B127" s="208"/>
      <c r="C127" s="101" t="s">
        <v>53</v>
      </c>
      <c r="D127" s="211"/>
      <c r="E127" s="129">
        <v>44256</v>
      </c>
      <c r="F127" s="211"/>
      <c r="G127" s="135">
        <f t="shared" si="21"/>
        <v>390</v>
      </c>
      <c r="H127" s="101">
        <v>33.33</v>
      </c>
      <c r="I127" s="278" t="s">
        <v>25</v>
      </c>
    </row>
    <row r="128" spans="1:9" s="227" customFormat="1" ht="15.75" customHeight="1" x14ac:dyDescent="0.3">
      <c r="A128" s="134"/>
      <c r="B128" s="208"/>
      <c r="C128" s="101" t="s">
        <v>54</v>
      </c>
      <c r="D128" s="211"/>
      <c r="E128" s="129">
        <v>44256</v>
      </c>
      <c r="F128" s="211"/>
      <c r="G128" s="135">
        <f t="shared" si="21"/>
        <v>585.1</v>
      </c>
      <c r="H128" s="101">
        <v>22.22</v>
      </c>
      <c r="I128" s="278" t="s">
        <v>25</v>
      </c>
    </row>
    <row r="129" spans="1:9" s="227" customFormat="1" ht="15.75" customHeight="1" thickBot="1" x14ac:dyDescent="0.35">
      <c r="A129" s="80"/>
      <c r="B129" s="209"/>
      <c r="C129" s="73" t="s">
        <v>55</v>
      </c>
      <c r="D129" s="212"/>
      <c r="E129" s="81">
        <v>44256</v>
      </c>
      <c r="F129" s="212"/>
      <c r="G129" s="135">
        <f t="shared" si="21"/>
        <v>780.3</v>
      </c>
      <c r="H129" s="73">
        <v>16.66</v>
      </c>
      <c r="I129" s="280" t="s">
        <v>25</v>
      </c>
    </row>
    <row r="130" spans="1:9" s="227" customFormat="1" ht="15.75" customHeight="1" thickTop="1" x14ac:dyDescent="0.25">
      <c r="B130" s="155" t="s">
        <v>77</v>
      </c>
    </row>
    <row r="131" spans="1:9" s="227" customFormat="1" ht="15.75" customHeight="1" thickBot="1" x14ac:dyDescent="0.3">
      <c r="B131" s="7" t="s">
        <v>4</v>
      </c>
      <c r="C131" s="136" t="s">
        <v>78</v>
      </c>
      <c r="D131" s="7" t="s">
        <v>79</v>
      </c>
      <c r="E131" s="61" t="s">
        <v>14</v>
      </c>
    </row>
    <row r="132" spans="1:9" s="227" customFormat="1" ht="15.75" customHeight="1" thickTop="1" x14ac:dyDescent="0.25">
      <c r="B132" s="284" t="s">
        <v>80</v>
      </c>
      <c r="C132" s="123" t="s">
        <v>81</v>
      </c>
      <c r="D132" s="137">
        <v>7000</v>
      </c>
      <c r="E132" s="281" t="s">
        <v>25</v>
      </c>
    </row>
    <row r="133" spans="1:9" s="227" customFormat="1" ht="15.75" customHeight="1" thickBot="1" x14ac:dyDescent="0.3">
      <c r="B133" s="286"/>
      <c r="C133" s="122" t="s">
        <v>82</v>
      </c>
      <c r="D133" s="95">
        <v>160</v>
      </c>
      <c r="E133" s="190" t="s">
        <v>25</v>
      </c>
    </row>
    <row r="134" spans="1:9" s="227" customFormat="1" ht="15.75" customHeight="1" thickTop="1" x14ac:dyDescent="0.25">
      <c r="B134" s="284" t="s">
        <v>83</v>
      </c>
      <c r="C134" s="123" t="s">
        <v>84</v>
      </c>
      <c r="D134" s="137">
        <v>120</v>
      </c>
      <c r="E134" s="281" t="s">
        <v>25</v>
      </c>
    </row>
    <row r="135" spans="1:9" s="227" customFormat="1" ht="15.75" customHeight="1" x14ac:dyDescent="0.25">
      <c r="B135" s="285"/>
      <c r="C135" s="121" t="s">
        <v>85</v>
      </c>
      <c r="D135" s="138">
        <v>170</v>
      </c>
      <c r="E135" s="282" t="s">
        <v>25</v>
      </c>
    </row>
    <row r="136" spans="1:9" s="227" customFormat="1" ht="15.75" customHeight="1" x14ac:dyDescent="0.25">
      <c r="B136" s="285"/>
      <c r="C136" s="121" t="s">
        <v>86</v>
      </c>
      <c r="D136" s="138">
        <v>140</v>
      </c>
      <c r="E136" s="282" t="s">
        <v>25</v>
      </c>
    </row>
    <row r="137" spans="1:9" s="227" customFormat="1" ht="15.75" customHeight="1" x14ac:dyDescent="0.25">
      <c r="B137" s="285"/>
      <c r="C137" s="121" t="s">
        <v>87</v>
      </c>
      <c r="D137" s="138">
        <v>160</v>
      </c>
      <c r="E137" s="282" t="s">
        <v>25</v>
      </c>
    </row>
    <row r="138" spans="1:9" s="227" customFormat="1" ht="15.75" customHeight="1" thickBot="1" x14ac:dyDescent="0.3">
      <c r="B138" s="286"/>
      <c r="C138" s="122" t="s">
        <v>88</v>
      </c>
      <c r="D138" s="95">
        <v>70</v>
      </c>
      <c r="E138" s="190" t="s">
        <v>25</v>
      </c>
    </row>
    <row r="139" spans="1:9" s="227" customFormat="1" ht="15.75" customHeight="1" thickTop="1" x14ac:dyDescent="0.25">
      <c r="B139" s="284" t="s">
        <v>89</v>
      </c>
      <c r="C139" s="123" t="s">
        <v>90</v>
      </c>
      <c r="D139" s="137">
        <v>80</v>
      </c>
      <c r="E139" s="281" t="s">
        <v>25</v>
      </c>
    </row>
    <row r="140" spans="1:9" s="227" customFormat="1" ht="15.75" customHeight="1" thickBot="1" x14ac:dyDescent="0.3">
      <c r="B140" s="286"/>
      <c r="C140" s="122" t="s">
        <v>91</v>
      </c>
      <c r="D140" s="95">
        <v>140</v>
      </c>
      <c r="E140" s="190" t="s">
        <v>25</v>
      </c>
    </row>
    <row r="141" spans="1:9" s="227" customFormat="1" ht="15.75" customHeight="1" thickTop="1" thickBot="1" x14ac:dyDescent="0.3">
      <c r="B141" s="114" t="s">
        <v>92</v>
      </c>
      <c r="C141" s="115" t="s">
        <v>93</v>
      </c>
      <c r="D141" s="139">
        <v>333</v>
      </c>
      <c r="E141" s="283" t="s">
        <v>25</v>
      </c>
    </row>
    <row r="142" spans="1:9" s="227" customFormat="1" ht="15.75" customHeight="1" thickTop="1" x14ac:dyDescent="0.25">
      <c r="B142" s="216" t="s">
        <v>94</v>
      </c>
      <c r="C142" s="123" t="s">
        <v>95</v>
      </c>
      <c r="D142" s="137">
        <v>6720</v>
      </c>
      <c r="E142" s="281" t="s">
        <v>25</v>
      </c>
    </row>
    <row r="143" spans="1:9" s="227" customFormat="1" ht="15.75" customHeight="1" x14ac:dyDescent="0.25">
      <c r="B143" s="208"/>
      <c r="C143" s="121" t="s">
        <v>96</v>
      </c>
      <c r="D143" s="138">
        <v>7840</v>
      </c>
      <c r="E143" s="282" t="s">
        <v>25</v>
      </c>
    </row>
    <row r="144" spans="1:9" s="227" customFormat="1" ht="15.75" customHeight="1" x14ac:dyDescent="0.25">
      <c r="B144" s="208"/>
      <c r="C144" s="121" t="s">
        <v>97</v>
      </c>
      <c r="D144" s="138">
        <v>8960</v>
      </c>
      <c r="E144" s="282" t="s">
        <v>25</v>
      </c>
    </row>
    <row r="145" spans="2:5" s="227" customFormat="1" ht="15.75" customHeight="1" thickBot="1" x14ac:dyDescent="0.3">
      <c r="B145" s="209"/>
      <c r="C145" s="122" t="s">
        <v>98</v>
      </c>
      <c r="D145" s="95">
        <v>10080</v>
      </c>
      <c r="E145" s="190" t="s">
        <v>25</v>
      </c>
    </row>
    <row r="146" spans="2:5" s="227" customFormat="1" ht="15.75" customHeight="1" thickTop="1" thickBot="1" x14ac:dyDescent="0.3">
      <c r="B146" s="140" t="s">
        <v>99</v>
      </c>
      <c r="C146" s="115" t="s">
        <v>100</v>
      </c>
      <c r="D146" s="139">
        <v>1.2</v>
      </c>
      <c r="E146" s="283" t="s">
        <v>25</v>
      </c>
    </row>
    <row r="147" spans="2:5" s="227" customFormat="1" ht="15.75" customHeight="1" thickTop="1" x14ac:dyDescent="0.25">
      <c r="B147" s="284" t="s">
        <v>101</v>
      </c>
      <c r="C147" s="123" t="s">
        <v>102</v>
      </c>
      <c r="D147" s="137">
        <v>970</v>
      </c>
      <c r="E147" s="281" t="s">
        <v>25</v>
      </c>
    </row>
    <row r="148" spans="2:5" s="227" customFormat="1" ht="15.75" customHeight="1" x14ac:dyDescent="0.25">
      <c r="B148" s="285"/>
      <c r="C148" s="121" t="s">
        <v>103</v>
      </c>
      <c r="D148" s="138">
        <v>1300</v>
      </c>
      <c r="E148" s="282" t="s">
        <v>25</v>
      </c>
    </row>
    <row r="149" spans="2:5" s="227" customFormat="1" ht="15.75" customHeight="1" x14ac:dyDescent="0.25">
      <c r="B149" s="285"/>
      <c r="C149" s="121" t="s">
        <v>104</v>
      </c>
      <c r="D149" s="138">
        <v>1900</v>
      </c>
      <c r="E149" s="282" t="s">
        <v>25</v>
      </c>
    </row>
    <row r="150" spans="2:5" s="227" customFormat="1" ht="15.75" customHeight="1" thickBot="1" x14ac:dyDescent="0.3">
      <c r="B150" s="286"/>
      <c r="C150" s="122" t="s">
        <v>69</v>
      </c>
      <c r="D150" s="95">
        <v>2550</v>
      </c>
      <c r="E150" s="190" t="s">
        <v>25</v>
      </c>
    </row>
    <row r="151" spans="2:5" s="227" customFormat="1" ht="15.75" customHeight="1" thickTop="1" thickBot="1" x14ac:dyDescent="0.3">
      <c r="B151" s="114" t="s">
        <v>105</v>
      </c>
      <c r="C151" s="115" t="s">
        <v>106</v>
      </c>
      <c r="D151" s="139">
        <v>290</v>
      </c>
      <c r="E151" s="283" t="s">
        <v>25</v>
      </c>
    </row>
    <row r="152" spans="2:5" s="227" customFormat="1" ht="15.75" customHeight="1" thickTop="1" x14ac:dyDescent="0.25">
      <c r="B152" s="141" t="s">
        <v>107</v>
      </c>
      <c r="C152" s="123" t="s">
        <v>108</v>
      </c>
      <c r="D152" s="137">
        <v>70</v>
      </c>
      <c r="E152" s="281" t="s">
        <v>25</v>
      </c>
    </row>
    <row r="153" spans="2:5" s="227" customFormat="1" ht="15.75" customHeight="1" thickBot="1" x14ac:dyDescent="0.3">
      <c r="B153" s="142" t="s">
        <v>109</v>
      </c>
      <c r="C153" s="122" t="s">
        <v>108</v>
      </c>
      <c r="D153" s="95">
        <v>120</v>
      </c>
      <c r="E153" s="190" t="s">
        <v>25</v>
      </c>
    </row>
    <row r="154" spans="2:5" s="227" customFormat="1" ht="15.75" customHeight="1" thickTop="1" x14ac:dyDescent="0.25">
      <c r="B154" s="141" t="s">
        <v>110</v>
      </c>
      <c r="C154" s="123" t="s">
        <v>111</v>
      </c>
      <c r="D154" s="137">
        <v>150</v>
      </c>
      <c r="E154" s="281" t="s">
        <v>25</v>
      </c>
    </row>
    <row r="155" spans="2:5" s="227" customFormat="1" ht="15.75" customHeight="1" thickBot="1" x14ac:dyDescent="0.3">
      <c r="B155" s="143" t="s">
        <v>112</v>
      </c>
      <c r="C155" s="122" t="s">
        <v>111</v>
      </c>
      <c r="D155" s="95">
        <v>10</v>
      </c>
      <c r="E155" s="190" t="s">
        <v>25</v>
      </c>
    </row>
    <row r="156" spans="2:5" s="227" customFormat="1" ht="15.75" customHeight="1" thickTop="1" x14ac:dyDescent="0.25">
      <c r="B156" s="216" t="s">
        <v>113</v>
      </c>
      <c r="C156" s="123" t="s">
        <v>114</v>
      </c>
      <c r="D156" s="137">
        <v>8800</v>
      </c>
      <c r="E156" s="281" t="s">
        <v>25</v>
      </c>
    </row>
    <row r="157" spans="2:5" s="227" customFormat="1" ht="15.75" customHeight="1" x14ac:dyDescent="0.25">
      <c r="B157" s="208"/>
      <c r="C157" s="121" t="s">
        <v>115</v>
      </c>
      <c r="D157" s="138">
        <v>12120</v>
      </c>
      <c r="E157" s="282" t="s">
        <v>25</v>
      </c>
    </row>
    <row r="158" spans="2:5" s="227" customFormat="1" ht="15.75" customHeight="1" thickBot="1" x14ac:dyDescent="0.3">
      <c r="B158" s="209"/>
      <c r="C158" s="122" t="s">
        <v>116</v>
      </c>
      <c r="D158" s="95">
        <v>16660</v>
      </c>
      <c r="E158" s="190" t="s">
        <v>25</v>
      </c>
    </row>
    <row r="159" spans="2:5" s="227" customFormat="1" ht="15.75" customHeight="1" thickTop="1" x14ac:dyDescent="0.25">
      <c r="B159" s="216" t="s">
        <v>117</v>
      </c>
      <c r="C159" s="123" t="s">
        <v>114</v>
      </c>
      <c r="D159" s="137">
        <v>5300</v>
      </c>
      <c r="E159" s="281" t="s">
        <v>25</v>
      </c>
    </row>
    <row r="160" spans="2:5" s="227" customFormat="1" ht="15.75" customHeight="1" x14ac:dyDescent="0.25">
      <c r="B160" s="208"/>
      <c r="C160" s="121" t="s">
        <v>115</v>
      </c>
      <c r="D160" s="138">
        <v>6060</v>
      </c>
      <c r="E160" s="282" t="s">
        <v>25</v>
      </c>
    </row>
    <row r="161" spans="2:5" s="227" customFormat="1" ht="15.75" customHeight="1" thickBot="1" x14ac:dyDescent="0.3">
      <c r="B161" s="209"/>
      <c r="C161" s="122" t="s">
        <v>116</v>
      </c>
      <c r="D161" s="95">
        <v>7880</v>
      </c>
      <c r="E161" s="190" t="s">
        <v>25</v>
      </c>
    </row>
    <row r="162" spans="2:5" s="227" customFormat="1" ht="15.75" customHeight="1" thickTop="1" x14ac:dyDescent="0.25">
      <c r="B162" s="158" t="s">
        <v>118</v>
      </c>
      <c r="C162" s="159"/>
      <c r="D162" s="137">
        <v>4800</v>
      </c>
      <c r="E162" s="281" t="s">
        <v>25</v>
      </c>
    </row>
    <row r="163" spans="2:5" s="227" customFormat="1" ht="15.75" customHeight="1" x14ac:dyDescent="0.25">
      <c r="B163" s="157" t="s">
        <v>119</v>
      </c>
      <c r="C163" s="228"/>
      <c r="D163" s="138">
        <v>7000</v>
      </c>
      <c r="E163" s="282" t="s">
        <v>25</v>
      </c>
    </row>
    <row r="164" spans="2:5" s="227" customFormat="1" ht="15.75" customHeight="1" x14ac:dyDescent="0.25">
      <c r="B164" s="157" t="s">
        <v>120</v>
      </c>
      <c r="C164" s="228"/>
      <c r="D164" s="138">
        <v>4400</v>
      </c>
      <c r="E164" s="282" t="s">
        <v>25</v>
      </c>
    </row>
    <row r="165" spans="2:5" s="227" customFormat="1" ht="15.75" customHeight="1" x14ac:dyDescent="0.25">
      <c r="B165" s="157" t="s">
        <v>121</v>
      </c>
      <c r="C165" s="228"/>
      <c r="D165" s="138">
        <v>6300</v>
      </c>
      <c r="E165" s="282" t="s">
        <v>25</v>
      </c>
    </row>
    <row r="166" spans="2:5" s="227" customFormat="1" ht="15.75" customHeight="1" x14ac:dyDescent="0.25">
      <c r="B166" s="157" t="s">
        <v>122</v>
      </c>
      <c r="C166" s="228"/>
      <c r="D166" s="138">
        <v>4500</v>
      </c>
      <c r="E166" s="282" t="s">
        <v>25</v>
      </c>
    </row>
    <row r="167" spans="2:5" s="227" customFormat="1" ht="15.75" customHeight="1" x14ac:dyDescent="0.25">
      <c r="B167" s="157" t="s">
        <v>123</v>
      </c>
      <c r="C167" s="228"/>
      <c r="D167" s="138">
        <v>4300</v>
      </c>
      <c r="E167" s="282" t="s">
        <v>25</v>
      </c>
    </row>
    <row r="168" spans="2:5" s="227" customFormat="1" ht="15.75" customHeight="1" x14ac:dyDescent="0.25">
      <c r="B168" s="157" t="s">
        <v>124</v>
      </c>
      <c r="C168" s="228"/>
      <c r="D168" s="138">
        <v>1800</v>
      </c>
      <c r="E168" s="282" t="s">
        <v>25</v>
      </c>
    </row>
    <row r="169" spans="2:5" s="227" customFormat="1" ht="15.75" customHeight="1" x14ac:dyDescent="0.25">
      <c r="B169" s="157" t="s">
        <v>125</v>
      </c>
      <c r="C169" s="228"/>
      <c r="D169" s="138">
        <v>4500</v>
      </c>
      <c r="E169" s="282" t="s">
        <v>25</v>
      </c>
    </row>
    <row r="170" spans="2:5" s="227" customFormat="1" ht="15.75" customHeight="1" thickBot="1" x14ac:dyDescent="0.3">
      <c r="B170" s="160" t="s">
        <v>126</v>
      </c>
      <c r="C170" s="161"/>
      <c r="D170" s="95">
        <v>4000</v>
      </c>
      <c r="E170" s="190" t="s">
        <v>25</v>
      </c>
    </row>
    <row r="171" spans="2:5" s="227" customFormat="1" ht="15.75" customHeight="1" thickTop="1" x14ac:dyDescent="0.25"/>
    <row r="172" spans="2:5" ht="15.75" customHeight="1" x14ac:dyDescent="0.25"/>
    <row r="173" spans="2:5" ht="15.75" customHeight="1" x14ac:dyDescent="0.25"/>
    <row r="174" spans="2:5" ht="15.75" customHeight="1" x14ac:dyDescent="0.25"/>
    <row r="175" spans="2:5" ht="15.75" customHeight="1" x14ac:dyDescent="0.25"/>
    <row r="176" spans="2:5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46">
    <mergeCell ref="D36:D44"/>
    <mergeCell ref="F36:F44"/>
    <mergeCell ref="C22:C23"/>
    <mergeCell ref="B22:B23"/>
    <mergeCell ref="K20:K21"/>
    <mergeCell ref="C20:C21"/>
    <mergeCell ref="B20:B21"/>
    <mergeCell ref="D20:D21"/>
    <mergeCell ref="K22:K23"/>
    <mergeCell ref="D22:D23"/>
    <mergeCell ref="K16:K19"/>
    <mergeCell ref="B16:B19"/>
    <mergeCell ref="C16:C19"/>
    <mergeCell ref="D16:D17"/>
    <mergeCell ref="D18:D19"/>
    <mergeCell ref="C12:C15"/>
    <mergeCell ref="K12:K15"/>
    <mergeCell ref="D14:D15"/>
    <mergeCell ref="B12:B15"/>
    <mergeCell ref="D12:D13"/>
    <mergeCell ref="A1:C1"/>
    <mergeCell ref="E1:G2"/>
    <mergeCell ref="A2:C2"/>
    <mergeCell ref="A3:C3"/>
    <mergeCell ref="F3:G3"/>
    <mergeCell ref="F4:G4"/>
    <mergeCell ref="A6:L6"/>
    <mergeCell ref="D8:D9"/>
    <mergeCell ref="K8:K11"/>
    <mergeCell ref="D10:D11"/>
    <mergeCell ref="A4:C4"/>
    <mergeCell ref="B8:B11"/>
    <mergeCell ref="C8:C11"/>
    <mergeCell ref="B46:B49"/>
    <mergeCell ref="B32:B34"/>
    <mergeCell ref="B24:B27"/>
    <mergeCell ref="C63:C66"/>
    <mergeCell ref="C59:C62"/>
    <mergeCell ref="B59:B62"/>
    <mergeCell ref="B63:B66"/>
    <mergeCell ref="B36:B44"/>
    <mergeCell ref="B132:B133"/>
    <mergeCell ref="B134:B138"/>
    <mergeCell ref="B139:B140"/>
    <mergeCell ref="B147:B150"/>
    <mergeCell ref="B50:B53"/>
  </mergeCells>
  <conditionalFormatting sqref="G54">
    <cfRule type="notContainsBlanks" dxfId="1" priority="1">
      <formula>LEN(TRIM(G54))&gt;0</formula>
    </cfRule>
  </conditionalFormatting>
  <conditionalFormatting sqref="G54">
    <cfRule type="notContainsBlanks" dxfId="0" priority="2">
      <formula>LEN(TRIM(G54))&gt;0</formula>
    </cfRule>
  </conditionalFormatting>
  <hyperlinks>
    <hyperlink ref="L17" r:id="rId1"/>
    <hyperlink ref="L16" r:id="rId2"/>
    <hyperlink ref="L59" r:id="rId3"/>
    <hyperlink ref="L60" r:id="rId4"/>
    <hyperlink ref="L46" r:id="rId5"/>
    <hyperlink ref="L12" r:id="rId6"/>
    <hyperlink ref="L50" r:id="rId7"/>
    <hyperlink ref="L63" r:id="rId8"/>
    <hyperlink ref="L22" r:id="rId9"/>
    <hyperlink ref="L20" r:id="rId10"/>
    <hyperlink ref="L54" r:id="rId11"/>
    <hyperlink ref="L56" r:id="rId12"/>
    <hyperlink ref="L24" r:id="rId13"/>
    <hyperlink ref="L26" r:id="rId14"/>
    <hyperlink ref="L70" r:id="rId15"/>
    <hyperlink ref="L71" r:id="rId16"/>
    <hyperlink ref="L72" r:id="rId17"/>
    <hyperlink ref="L73" r:id="rId18"/>
    <hyperlink ref="L74" r:id="rId19"/>
    <hyperlink ref="L75" r:id="rId20"/>
    <hyperlink ref="L76" r:id="rId21"/>
    <hyperlink ref="L78" r:id="rId22"/>
    <hyperlink ref="L77" r:id="rId23"/>
    <hyperlink ref="L36" r:id="rId24"/>
    <hyperlink ref="L37" r:id="rId25"/>
    <hyperlink ref="L38" r:id="rId26"/>
    <hyperlink ref="L32" r:id="rId27"/>
    <hyperlink ref="L33" r:id="rId28"/>
    <hyperlink ref="L34" r:id="rId29"/>
    <hyperlink ref="L67" r:id="rId30"/>
    <hyperlink ref="L68" r:id="rId31"/>
    <hyperlink ref="L69" r:id="rId32"/>
    <hyperlink ref="B32:B34" r:id="rId33" display="Профилированный брус"/>
    <hyperlink ref="B67" r:id="rId34"/>
    <hyperlink ref="B20:B21" r:id="rId35" display="Имитация бруса"/>
    <hyperlink ref="B22:B23" r:id="rId36" display="Блок Хаус"/>
    <hyperlink ref="B24:B27" r:id="rId37" display="Доска пола"/>
    <hyperlink ref="B54:B56" r:id="rId38" display="Доска пола"/>
    <hyperlink ref="L39" r:id="rId39"/>
    <hyperlink ref="L40" r:id="rId40"/>
    <hyperlink ref="L41" r:id="rId41"/>
    <hyperlink ref="L42" r:id="rId42"/>
    <hyperlink ref="L43" r:id="rId43"/>
    <hyperlink ref="L28" r:id="rId44"/>
    <hyperlink ref="B28" r:id="rId45"/>
    <hyperlink ref="L57" r:id="rId46"/>
    <hyperlink ref="B57:B58" r:id="rId47" display="Террасная доска"/>
    <hyperlink ref="L21" r:id="rId48"/>
    <hyperlink ref="L23" r:id="rId49"/>
    <hyperlink ref="L27" r:id="rId50"/>
    <hyperlink ref="L25" r:id="rId51"/>
    <hyperlink ref="L55" r:id="rId52"/>
    <hyperlink ref="L58" r:id="rId53"/>
    <hyperlink ref="L29" r:id="rId54"/>
    <hyperlink ref="B29" r:id="rId55"/>
    <hyperlink ref="L30" r:id="rId56"/>
    <hyperlink ref="L31" r:id="rId57"/>
    <hyperlink ref="L13" r:id="rId58"/>
    <hyperlink ref="L47" r:id="rId59"/>
    <hyperlink ref="L64" r:id="rId60"/>
    <hyperlink ref="L35" r:id="rId61"/>
    <hyperlink ref="B35" r:id="rId62"/>
    <hyperlink ref="I112" r:id="rId63"/>
    <hyperlink ref="I88" r:id="rId64"/>
    <hyperlink ref="I113" r:id="rId65"/>
    <hyperlink ref="I89" r:id="rId66"/>
    <hyperlink ref="I114" r:id="rId67"/>
    <hyperlink ref="I90" r:id="rId68"/>
    <hyperlink ref="I115" r:id="rId69"/>
    <hyperlink ref="I116" r:id="rId70"/>
    <hyperlink ref="I118" r:id="rId71"/>
    <hyperlink ref="I119" r:id="rId72"/>
    <hyperlink ref="I120" r:id="rId73"/>
    <hyperlink ref="I117" r:id="rId74"/>
    <hyperlink ref="I91" r:id="rId75"/>
    <hyperlink ref="I92" r:id="rId76"/>
    <hyperlink ref="I93" r:id="rId77"/>
    <hyperlink ref="I94" r:id="rId78"/>
    <hyperlink ref="I95" r:id="rId79"/>
    <hyperlink ref="I96" r:id="rId80"/>
    <hyperlink ref="I82" r:id="rId81"/>
    <hyperlink ref="I83" r:id="rId82"/>
    <hyperlink ref="I84" r:id="rId83"/>
    <hyperlink ref="I85" r:id="rId84"/>
    <hyperlink ref="I86" r:id="rId85"/>
    <hyperlink ref="I87" r:id="rId86"/>
    <hyperlink ref="I106" r:id="rId87"/>
    <hyperlink ref="I107" r:id="rId88"/>
    <hyperlink ref="I108" r:id="rId89"/>
    <hyperlink ref="I109" r:id="rId90"/>
    <hyperlink ref="I110" r:id="rId91"/>
    <hyperlink ref="I111" r:id="rId92"/>
    <hyperlink ref="B106" r:id="rId93"/>
    <hyperlink ref="B82" r:id="rId94"/>
    <hyperlink ref="B88" r:id="rId95"/>
    <hyperlink ref="B112" r:id="rId96"/>
    <hyperlink ref="I97" r:id="rId97"/>
    <hyperlink ref="I98" r:id="rId98"/>
    <hyperlink ref="I99" r:id="rId99"/>
    <hyperlink ref="I100" r:id="rId100"/>
    <hyperlink ref="I101" r:id="rId101"/>
    <hyperlink ref="I102" r:id="rId102"/>
    <hyperlink ref="I103" r:id="rId103"/>
    <hyperlink ref="I104" r:id="rId104"/>
    <hyperlink ref="I121" r:id="rId105"/>
    <hyperlink ref="I122" r:id="rId106"/>
    <hyperlink ref="I123" r:id="rId107"/>
    <hyperlink ref="I124" r:id="rId108"/>
    <hyperlink ref="I125" r:id="rId109"/>
    <hyperlink ref="I126" r:id="rId110"/>
    <hyperlink ref="I127" r:id="rId111"/>
    <hyperlink ref="I128" r:id="rId112"/>
    <hyperlink ref="I129" r:id="rId113"/>
    <hyperlink ref="E132" r:id="rId114"/>
    <hyperlink ref="E133" r:id="rId115"/>
    <hyperlink ref="E134" r:id="rId116"/>
    <hyperlink ref="E135" r:id="rId117"/>
    <hyperlink ref="E136" r:id="rId118"/>
    <hyperlink ref="E137" r:id="rId119"/>
    <hyperlink ref="E138" r:id="rId120"/>
    <hyperlink ref="E139" r:id="rId121"/>
    <hyperlink ref="E140" r:id="rId122"/>
    <hyperlink ref="E141" r:id="rId123"/>
    <hyperlink ref="E142" r:id="rId124"/>
    <hyperlink ref="E143" r:id="rId125"/>
    <hyperlink ref="E144" r:id="rId126"/>
    <hyperlink ref="E145" r:id="rId127"/>
    <hyperlink ref="E146" r:id="rId128"/>
    <hyperlink ref="E147" r:id="rId129"/>
    <hyperlink ref="E148" r:id="rId130"/>
    <hyperlink ref="E149" r:id="rId131"/>
    <hyperlink ref="E150" r:id="rId132"/>
    <hyperlink ref="E151" r:id="rId133"/>
    <hyperlink ref="E153" r:id="rId134"/>
    <hyperlink ref="E152" r:id="rId135"/>
    <hyperlink ref="E154" r:id="rId136"/>
    <hyperlink ref="E155" r:id="rId137"/>
    <hyperlink ref="E156" r:id="rId138"/>
    <hyperlink ref="E157" r:id="rId139"/>
    <hyperlink ref="E158" r:id="rId140"/>
    <hyperlink ref="E159" r:id="rId141"/>
    <hyperlink ref="E160" r:id="rId142"/>
    <hyperlink ref="E161" r:id="rId143"/>
    <hyperlink ref="E162" r:id="rId144"/>
    <hyperlink ref="E163" r:id="rId145"/>
    <hyperlink ref="E164" r:id="rId146"/>
    <hyperlink ref="E165" r:id="rId147"/>
    <hyperlink ref="E166" r:id="rId148"/>
    <hyperlink ref="E167" r:id="rId149"/>
    <hyperlink ref="E168" r:id="rId150"/>
    <hyperlink ref="E169" r:id="rId151"/>
    <hyperlink ref="E170" r:id="rId152"/>
  </hyperlinks>
  <pageMargins left="0.7" right="0.7" top="0.75" bottom="0.75" header="0" footer="0"/>
  <pageSetup orientation="landscape" r:id="rId1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Оптовый прайс</vt:lpstr>
      <vt:lpstr>Рознечный прайс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2021-02-04T16:51:38Z</dcterms:modified>
</cp:coreProperties>
</file>